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24226"/>
  <mc:AlternateContent xmlns:mc="http://schemas.openxmlformats.org/markup-compatibility/2006">
    <mc:Choice Requires="x15">
      <x15ac:absPath xmlns:x15ac="http://schemas.microsoft.com/office/spreadsheetml/2010/11/ac" url="X:\Transparencia\2018\Junio\U - COMISION ETICA PUBLICA\"/>
    </mc:Choice>
  </mc:AlternateContent>
  <xr:revisionPtr revIDLastSave="0" documentId="10_ncr:8100000_{EDEBC4B4-FFDD-4E0A-96CE-9AD537325D1B}" xr6:coauthVersionLast="34" xr6:coauthVersionMax="34" xr10:uidLastSave="{00000000-0000-0000-0000-000000000000}"/>
  <bookViews>
    <workbookView xWindow="0" yWindow="0" windowWidth="20490" windowHeight="6945" tabRatio="598" xr2:uid="{00000000-000D-0000-FFFF-FFFF00000000}"/>
  </bookViews>
  <sheets>
    <sheet name="Evaluación PT 2018" sheetId="9" r:id="rId1"/>
    <sheet name="Resumen de resultados" sheetId="11" r:id="rId2"/>
    <sheet name="Hoja1" sheetId="10" state="hidden" r:id="rId3"/>
  </sheets>
  <externalReferences>
    <externalReference r:id="rId4"/>
    <externalReference r:id="rId5"/>
  </externalReferences>
  <definedNames>
    <definedName name="_xlnm._FilterDatabase" localSheetId="0" hidden="1">'Evaluación PT 2018'!$A$13:$M$56</definedName>
    <definedName name="_xlnm._FilterDatabase" localSheetId="1" hidden="1">'[1]PRELIMINAR POA'!#REF!</definedName>
    <definedName name="_xlnm._FilterDatabase" hidden="1">'[1]PRELIMINAR POA'!#REF!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Area" localSheetId="0">'Evaluación PT 2018'!$A$1:$M$60</definedName>
    <definedName name="_xlnm.Print_Area" localSheetId="1">#REF!</definedName>
    <definedName name="_xlnm.Print_Area">#REF!</definedName>
    <definedName name="_xlnm.Print_Titles" localSheetId="0">'Evaluación PT 2018'!$12:$15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62913"/>
</workbook>
</file>

<file path=xl/calcChain.xml><?xml version="1.0" encoding="utf-8"?>
<calcChain xmlns="http://schemas.openxmlformats.org/spreadsheetml/2006/main">
  <c r="L56" i="9" l="1"/>
  <c r="E9" i="11" l="1"/>
  <c r="E8" i="11"/>
  <c r="E7" i="11"/>
  <c r="E6" i="11"/>
  <c r="I9" i="11" l="1"/>
  <c r="H9" i="11"/>
  <c r="G9" i="11"/>
  <c r="F9" i="11"/>
  <c r="I8" i="11"/>
  <c r="H8" i="11"/>
  <c r="G8" i="11"/>
  <c r="F8" i="11"/>
  <c r="I7" i="11"/>
  <c r="H7" i="11"/>
  <c r="G7" i="11"/>
  <c r="F7" i="11"/>
  <c r="I6" i="11"/>
  <c r="H6" i="11"/>
  <c r="G6" i="11"/>
  <c r="F6" i="11"/>
  <c r="I10" i="11" l="1"/>
  <c r="H10" i="11"/>
  <c r="G10" i="11"/>
  <c r="F10" i="11"/>
  <c r="E10" i="11"/>
  <c r="K6" i="11"/>
  <c r="K12" i="11" s="1"/>
  <c r="J10" i="11" l="1"/>
  <c r="G11" i="11" s="1"/>
  <c r="E11" i="11" l="1"/>
  <c r="I11" i="11"/>
  <c r="H11" i="11"/>
  <c r="F11" i="11"/>
  <c r="J11" i="11" l="1"/>
</calcChain>
</file>

<file path=xl/sharedStrings.xml><?xml version="1.0" encoding="utf-8"?>
<sst xmlns="http://schemas.openxmlformats.org/spreadsheetml/2006/main" count="232" uniqueCount="180">
  <si>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</si>
  <si>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</si>
  <si>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</si>
  <si>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</si>
  <si>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</si>
  <si>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</si>
  <si>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</si>
  <si>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</si>
  <si>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</si>
  <si>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</si>
  <si>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</si>
  <si>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</si>
  <si>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</si>
  <si>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</si>
  <si>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</si>
  <si>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</si>
  <si>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</si>
  <si>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</si>
  <si>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</si>
  <si>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</si>
  <si>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</si>
  <si>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</si>
  <si>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</si>
  <si>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</si>
  <si>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</si>
  <si>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</si>
  <si>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</si>
  <si>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</si>
  <si>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</si>
  <si>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</si>
  <si>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</si>
  <si>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</si>
  <si>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</si>
  <si>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</si>
  <si>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</si>
  <si>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</si>
  <si>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</si>
  <si>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</si>
  <si>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</si>
  <si>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</si>
  <si>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</si>
  <si>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</si>
  <si>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</si>
  <si>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</si>
  <si>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</si>
  <si>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</si>
  <si>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</si>
  <si>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</si>
  <si>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</si>
  <si>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</si>
  <si>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</si>
  <si>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</si>
  <si>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</si>
  <si>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</si>
  <si>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</si>
  <si>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</si>
  <si>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</si>
  <si>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</si>
  <si>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</si>
  <si>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</si>
  <si>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</si>
  <si>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</si>
  <si>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</si>
  <si>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</si>
  <si>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</si>
  <si>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</si>
  <si>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Leyenda ponderacion</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</si>
  <si>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</si>
  <si>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</si>
  <si>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</si>
  <si>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</si>
  <si>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</si>
  <si>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</si>
  <si>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</si>
  <si>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</si>
  <si>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</si>
  <si>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</si>
  <si>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</si>
  <si>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</si>
  <si>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</si>
  <si>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</si>
  <si>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</si>
  <si>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</si>
  <si>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</si>
  <si>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</si>
  <si>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</si>
  <si>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</si>
  <si>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</si>
  <si>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</si>
  <si>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</si>
  <si>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</si>
  <si>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</si>
  <si>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</si>
  <si>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</si>
  <si>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</si>
  <si>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</si>
  <si>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</si>
  <si>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</si>
  <si>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</si>
  <si>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</si>
  <si>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</si>
  <si>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</si>
  <si>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</si>
  <si>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</si>
  <si>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</si>
  <si>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</si>
  <si>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</si>
  <si>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</si>
  <si>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</si>
  <si>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</si>
  <si>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</si>
  <si>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</si>
  <si>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</si>
  <si>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</si>
  <si>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</si>
  <si>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</si>
  <si>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</si>
  <si>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</si>
  <si>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</si>
  <si>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T1</t>
  </si>
  <si>
    <t>T2</t>
  </si>
  <si>
    <t>T1/T2/T3/T4</t>
  </si>
  <si>
    <t>T3</t>
  </si>
  <si>
    <t>T2/T4</t>
  </si>
  <si>
    <t>T4</t>
  </si>
  <si>
    <t>T2/T3/T4</t>
  </si>
  <si>
    <t>Consejo Nacional sobre Discapacidad (CONADIS)</t>
  </si>
  <si>
    <t>T3 y T4</t>
  </si>
  <si>
    <t>Trimestre 1 (enero, febrero, marzo)</t>
  </si>
  <si>
    <t>Trimestre 2 (abril, mayo, junio)</t>
  </si>
  <si>
    <t>Trimestre 3 (julio, agosto, septiembre)</t>
  </si>
  <si>
    <t>Trimestre 4 (octubre, noviembre, diciembre)</t>
  </si>
  <si>
    <t>14/03/23018</t>
  </si>
  <si>
    <t>Encuentas realizada a todo  el personal P/medir el nivel de conociemiento sobre Etica  Cumplido</t>
  </si>
  <si>
    <t>No disponemos de evidencia sobre esta actividad.</t>
  </si>
  <si>
    <t>RESUMEN DE RESULTADOS</t>
  </si>
  <si>
    <t xml:space="preserve">NO. </t>
  </si>
  <si>
    <t>ACTIVIDADES</t>
  </si>
  <si>
    <t>NIVEL DE CUMPLIMIENTO</t>
  </si>
  <si>
    <t xml:space="preserve">PUNTUACION </t>
  </si>
  <si>
    <t>Referencia</t>
  </si>
  <si>
    <t xml:space="preserve"> CUMPLIDAS</t>
  </si>
  <si>
    <t>PARCIALES</t>
  </si>
  <si>
    <t>PENDIENTES</t>
  </si>
  <si>
    <t>NO CUMPLIDAS</t>
  </si>
  <si>
    <t>1-5</t>
  </si>
  <si>
    <t>6-8</t>
  </si>
  <si>
    <t>9-15</t>
  </si>
  <si>
    <t>Penalidad por tardanza</t>
  </si>
  <si>
    <t>16-20</t>
  </si>
  <si>
    <t>TOTALES POR PONDERACIONES</t>
  </si>
  <si>
    <t>TOTAL PORCENTAJES</t>
  </si>
  <si>
    <t>TOTAL PUNTOS ACUMULADOS</t>
  </si>
  <si>
    <t>*ESTAS PONDERACIONES CONTEMPLAN LOS LITERALES DE CADA ACTIVIDAD*</t>
  </si>
  <si>
    <t>Calificación parcial por ser una actividad continua.</t>
  </si>
  <si>
    <t>Correo: comitedeetica@conadis.gob.do</t>
  </si>
  <si>
    <t>Para este período evaluado esta actividad les calificará como ''no cumplido'', debido a que no contamos con evidencias sobre la misma.</t>
  </si>
  <si>
    <t>Correo electronico</t>
  </si>
  <si>
    <t xml:space="preserve">Las declaraciones Juradas estan en el Portal, ecepto la de Encargada de compras que esta en proceso , es nueva en el cargo </t>
  </si>
  <si>
    <t>Califica como ''no cumplida'', porque no se dispone de evidencias sobre la misma. Esta actividad versa sobre ''promover la presentación de la declaración jurada de bienes de los sujetos obligados (en caso de que no hayan presentado)''. En función de los medios de verificación de la misma, que son ''Correos electrónicos/Circulares/Afiches''; como no disponemos de ninguna de estas evidencias, no podemos evaluar la actividad como realizada.</t>
  </si>
  <si>
    <t>el Codigo de pautas Etica fue enviado a la DIGEIG, ver evidencia</t>
  </si>
  <si>
    <t>Pudimos verificar que ustedes remitieron el código de pautas éticas de su Director en fecha 23/3/2018.</t>
  </si>
  <si>
    <t xml:space="preserve">Calificación parcial por ser una actividad continua. Estamos evaluando las ejecutorias de este trimestre (enero, febrero, marzo). Favor solicitar a su técnico asignado el modelo de actas de reuniones ordinarias. Calificación otorgada en función de la evidencia suministrada. </t>
  </si>
  <si>
    <t>Calificación parcial por ser una actividad continua. Pudimos verificar que ustedes asistieron a actividades convocadas por la DIGEIG.</t>
  </si>
  <si>
    <t>Califica como ''no cumplida'', puesto que no contamos con evidencia sobre esta actividad.</t>
  </si>
  <si>
    <t xml:space="preserve">Tecnico Evaluador: </t>
  </si>
  <si>
    <t xml:space="preserve">Rosmery Hilario </t>
  </si>
  <si>
    <t>Matriz para evaluación del Plan de trabajo 2018</t>
  </si>
  <si>
    <t>Tenemos el cuadro control actualizado , aun no tenemos ,casos registrados</t>
  </si>
  <si>
    <t>6/4/2018, 07/04/2018, 16/05/2018, 26/06/2018</t>
  </si>
  <si>
    <t xml:space="preserve">La declaracion jurada de fecha 25 de abril   que nos faltaba , ya esta en el portal, solo tenemos 04 funcionarios que ameritan declaracion Jurada, ver evidencia </t>
  </si>
  <si>
    <t xml:space="preserve"> Conferencia Majistral Impartida por Licenciado Lidio Cadet, Segudo Taller de prevencion y Gestion  de Conflictos de Intereses, impartodo por la Dra. Teodora Castro. Ver evidencias,</t>
  </si>
  <si>
    <t>25/04/208  y 25/5/2018</t>
  </si>
  <si>
    <t>26/04/2018,22/06/2018, y 23/05/2018</t>
  </si>
  <si>
    <t xml:space="preserve">A todo el personal comunicamos la finalidad de la instalacion de un  del Buzón de denuncias,  en el caso del personal con discapacidad auditiva se le comunico a través de un interprete de lengua de señas.  anexo evidencias </t>
  </si>
  <si>
    <t>También se elaboro un formulario de denuncias para ser enviado al correo de la Comision de etica. Anexo evidencias</t>
  </si>
  <si>
    <t xml:space="preserve">Realizamos un levantamiento al portal transparencia, remitiendo a  la RAI para que proceda a corregir eventualidades y a la DIGEIG para su conocmiento. </t>
  </si>
  <si>
    <t xml:space="preserve">Dentro de la filosofía utilizada para promover los valores, utilizamos cápsula vía correo electrónico interno y el mismo era colocado como fondo de pantalla en cada PC del personal, evidencia anexa </t>
  </si>
  <si>
    <t xml:space="preserve">Reuniones realizadas para  dar continuidad con el programa de actividades a realizar </t>
  </si>
  <si>
    <t xml:space="preserve">El informe de verificacion de los procesos de compras realizados en esta institucion,  de enero a junio 2018, fue completado.  Ver evidencia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</si>
</sst>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_([$€]* #,##0.00_);_([$€]* \(#,##0.00\);_([$€]* &quot;-&quot;??_);_(@_)"/>
    <numFmt numFmtId="166" formatCode="[$-C0A]mmmm\-yy;@"/>
  </numFmts>
  <fonts count="47">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4"/>
      <color theme="0" tint="-0.249977111117893"/>
      <name val="Calibri"/>
      <family val="2"/>
    </font>
    <font>
      <sz val="16"/>
      <color theme="1"/>
      <name val="Calibri"/>
      <family val="2"/>
      <scheme val="minor"/>
    </font>
    <font>
      <sz val="16"/>
      <name val="Arial"/>
      <family val="2"/>
    </font>
    <font>
      <sz val="16"/>
      <color theme="1"/>
      <name val="Arial"/>
      <family val="2"/>
    </font>
    <font>
      <sz val="20"/>
      <name val="Arial"/>
      <family val="2"/>
    </font>
    <font>
      <sz val="14"/>
      <color rgb="FFFF0000"/>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0"/>
      <name val="Arial"/>
      <family val="2"/>
    </font>
    <font>
      <sz val="16"/>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auto="1"/>
      </bottom>
      <diagonal/>
    </border>
    <border>
      <left style="medium">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s>
  <cellStyleXfs count="84">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9" fontId="5" fillId="0" borderId="0" applyFont="0" applyFill="0" applyBorder="0" applyAlignment="0" applyProtection="0"/>
  </cellStyleXfs>
  <cellXfs count="406">
    <xf numFmtId="0" fontId="0" fillId="0" borderId="0" xfId="0"/>
    <xf numFmtId="0" fontId="7" fillId="0" borderId="0" xfId="0" applyFont="1"/>
    <xf numFmtId="0" fontId="7" fillId="0" borderId="0" xfId="0" applyFont="1" applyAlignment="1">
      <alignment vertical="top"/>
    </xf>
    <xf numFmtId="0" fontId="1" fillId="0" borderId="0" xfId="0" applyFont="1" applyBorder="1" applyAlignment="1">
      <alignment horizontal="center" vertical="center"/>
    </xf>
    <xf numFmtId="0" fontId="7" fillId="0" borderId="0" xfId="0" applyFont="1" applyAlignment="1">
      <alignment horizontal="center" vertical="top"/>
    </xf>
    <xf numFmtId="0" fontId="1" fillId="0" borderId="0" xfId="0" applyFont="1" applyBorder="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9" fillId="0" borderId="1" xfId="0" applyFont="1" applyBorder="1" applyAlignment="1">
      <alignment horizontal="center" vertical="center"/>
    </xf>
    <xf numFmtId="0" fontId="8" fillId="6" borderId="1" xfId="0" applyFont="1" applyFill="1" applyBorder="1" applyAlignment="1">
      <alignment vertical="top"/>
    </xf>
    <xf numFmtId="0" fontId="8" fillId="7" borderId="1" xfId="0" applyFont="1" applyFill="1" applyBorder="1" applyAlignment="1">
      <alignment vertical="top"/>
    </xf>
    <xf numFmtId="0" fontId="8" fillId="8" borderId="1" xfId="0" applyFont="1" applyFill="1" applyBorder="1" applyAlignment="1">
      <alignment vertical="top"/>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166" fontId="23" fillId="2" borderId="0"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3" fillId="4" borderId="34"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8" fillId="14" borderId="39" xfId="0" applyFont="1" applyFill="1" applyBorder="1" applyAlignment="1">
      <alignment vertical="center" wrapText="1"/>
    </xf>
    <xf numFmtId="0" fontId="28" fillId="14" borderId="2" xfId="0" applyFont="1" applyFill="1" applyBorder="1" applyAlignment="1">
      <alignment vertical="center" wrapText="1"/>
    </xf>
    <xf numFmtId="0" fontId="4" fillId="14" borderId="3" xfId="0" applyFont="1" applyFill="1" applyBorder="1" applyAlignment="1" applyProtection="1">
      <alignment horizontal="center" vertical="center"/>
      <protection locked="0"/>
    </xf>
    <xf numFmtId="0" fontId="4" fillId="14" borderId="3" xfId="0" applyFont="1" applyFill="1" applyBorder="1" applyAlignment="1">
      <alignment vertical="center"/>
    </xf>
    <xf numFmtId="0" fontId="4" fillId="14" borderId="1" xfId="0" applyFont="1" applyFill="1" applyBorder="1" applyAlignment="1" applyProtection="1">
      <alignment horizontal="center" vertical="center"/>
      <protection locked="0"/>
    </xf>
    <xf numFmtId="0" fontId="4" fillId="14" borderId="1" xfId="0" applyFont="1" applyFill="1" applyBorder="1" applyAlignment="1">
      <alignment vertical="center"/>
    </xf>
    <xf numFmtId="0" fontId="4" fillId="14" borderId="33" xfId="0" applyFont="1" applyFill="1" applyBorder="1" applyAlignment="1" applyProtection="1">
      <alignment horizontal="center" vertical="center"/>
      <protection locked="0"/>
    </xf>
    <xf numFmtId="0" fontId="27" fillId="14" borderId="33" xfId="0" applyFont="1" applyFill="1" applyBorder="1" applyAlignment="1">
      <alignment horizontal="center" vertical="center" wrapText="1"/>
    </xf>
    <xf numFmtId="0" fontId="27" fillId="14" borderId="33" xfId="0" applyFont="1" applyFill="1" applyBorder="1" applyAlignment="1">
      <alignment vertical="top" wrapText="1"/>
    </xf>
    <xf numFmtId="0" fontId="27" fillId="14" borderId="3" xfId="0" applyFont="1" applyFill="1" applyBorder="1" applyAlignment="1">
      <alignment horizontal="center" vertical="center" wrapText="1"/>
    </xf>
    <xf numFmtId="0" fontId="27" fillId="14" borderId="3" xfId="0" applyFont="1" applyFill="1" applyBorder="1" applyAlignment="1">
      <alignment vertical="top" wrapText="1"/>
    </xf>
    <xf numFmtId="0" fontId="27" fillId="14" borderId="1" xfId="0" applyFont="1" applyFill="1" applyBorder="1" applyAlignment="1">
      <alignment horizontal="center" vertical="center" wrapText="1"/>
    </xf>
    <xf numFmtId="0" fontId="27" fillId="14" borderId="1" xfId="0" applyFont="1" applyFill="1" applyBorder="1" applyAlignment="1">
      <alignment vertical="top" wrapText="1"/>
    </xf>
    <xf numFmtId="0" fontId="27" fillId="14" borderId="4" xfId="0" applyFont="1" applyFill="1" applyBorder="1" applyAlignment="1">
      <alignment vertical="top" wrapText="1"/>
    </xf>
    <xf numFmtId="0" fontId="15" fillId="14" borderId="1" xfId="0" applyFont="1" applyFill="1" applyBorder="1" applyAlignment="1">
      <alignment horizontal="center" vertical="center" wrapText="1"/>
    </xf>
    <xf numFmtId="0" fontId="27" fillId="15" borderId="39" xfId="0" applyFont="1" applyFill="1" applyBorder="1" applyAlignment="1" applyProtection="1">
      <alignment vertical="center" wrapText="1"/>
      <protection locked="0"/>
    </xf>
    <xf numFmtId="14" fontId="27" fillId="15" borderId="7" xfId="0" applyNumberFormat="1" applyFont="1" applyFill="1" applyBorder="1" applyAlignment="1" applyProtection="1">
      <alignment vertical="center"/>
      <protection locked="0"/>
    </xf>
    <xf numFmtId="0" fontId="27" fillId="15" borderId="1" xfId="0" applyFont="1" applyFill="1" applyBorder="1" applyAlignment="1" applyProtection="1">
      <alignment vertical="center" wrapText="1"/>
      <protection locked="0"/>
    </xf>
    <xf numFmtId="0" fontId="27" fillId="15" borderId="2" xfId="0" applyFont="1" applyFill="1" applyBorder="1" applyAlignment="1" applyProtection="1">
      <alignment vertical="center" wrapText="1"/>
      <protection locked="0"/>
    </xf>
    <xf numFmtId="0" fontId="27" fillId="15" borderId="7" xfId="0" applyFont="1" applyFill="1" applyBorder="1" applyAlignment="1" applyProtection="1">
      <alignment horizontal="justify" vertical="top" wrapText="1"/>
    </xf>
    <xf numFmtId="0" fontId="25" fillId="15" borderId="13" xfId="0" applyFont="1" applyFill="1" applyBorder="1" applyAlignment="1">
      <alignment vertical="center" wrapText="1"/>
    </xf>
    <xf numFmtId="0" fontId="25" fillId="15" borderId="11"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6" fillId="15" borderId="3" xfId="0" applyFont="1" applyFill="1" applyBorder="1" applyAlignment="1" applyProtection="1">
      <alignment horizontal="justify" vertical="top"/>
      <protection locked="0"/>
    </xf>
    <xf numFmtId="0" fontId="26" fillId="15" borderId="1" xfId="0" applyFont="1" applyFill="1" applyBorder="1" applyAlignment="1" applyProtection="1">
      <alignment horizontal="justify" vertical="top"/>
      <protection locked="0"/>
    </xf>
    <xf numFmtId="0" fontId="27" fillId="15" borderId="4" xfId="0" applyFont="1" applyFill="1" applyBorder="1" applyAlignment="1" applyProtection="1">
      <alignment horizontal="center" vertical="top" wrapText="1"/>
    </xf>
    <xf numFmtId="0" fontId="27" fillId="15" borderId="3" xfId="0" applyFont="1" applyFill="1" applyBorder="1" applyAlignment="1" applyProtection="1">
      <alignment horizontal="center" vertical="top" wrapText="1"/>
    </xf>
    <xf numFmtId="0" fontId="27" fillId="15" borderId="33" xfId="0" applyFont="1" applyFill="1" applyBorder="1" applyAlignment="1" applyProtection="1">
      <alignment horizontal="center" vertical="top" wrapText="1"/>
    </xf>
    <xf numFmtId="0" fontId="27" fillId="15" borderId="33" xfId="0" applyFont="1" applyFill="1" applyBorder="1" applyAlignment="1">
      <alignment vertical="top" wrapText="1"/>
    </xf>
    <xf numFmtId="0" fontId="27" fillId="15" borderId="3" xfId="0" applyFont="1" applyFill="1" applyBorder="1" applyAlignment="1">
      <alignment vertical="top" wrapText="1"/>
    </xf>
    <xf numFmtId="0" fontId="27" fillId="15" borderId="1" xfId="0" applyFont="1" applyFill="1" applyBorder="1" applyAlignment="1">
      <alignment vertical="top" wrapText="1"/>
    </xf>
    <xf numFmtId="0" fontId="27" fillId="15" borderId="4" xfId="0" applyFont="1" applyFill="1" applyBorder="1" applyAlignment="1">
      <alignment vertical="top"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4" fillId="14" borderId="28" xfId="0" applyFont="1" applyFill="1" applyBorder="1" applyAlignment="1" applyProtection="1">
      <alignment horizontal="center" vertical="center"/>
      <protection locked="0"/>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9" fillId="0" borderId="1" xfId="0" applyFont="1" applyBorder="1" applyAlignment="1">
      <alignment horizontal="center"/>
    </xf>
    <xf numFmtId="0" fontId="8" fillId="0" borderId="1" xfId="0" applyFont="1" applyBorder="1"/>
    <xf numFmtId="0" fontId="8" fillId="13" borderId="1" xfId="0" applyFont="1" applyFill="1" applyBorder="1"/>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6" fillId="0" borderId="62" xfId="82" applyFont="1" applyBorder="1" applyAlignment="1">
      <alignment horizontal="center" vertical="center" wrapText="1"/>
    </xf>
    <xf numFmtId="0" fontId="36" fillId="0" borderId="61" xfId="82" applyFont="1" applyBorder="1" applyAlignment="1">
      <alignment horizontal="center" vertical="center" wrapText="1"/>
    </xf>
    <xf numFmtId="0" fontId="36" fillId="0" borderId="63" xfId="82" applyFont="1" applyBorder="1" applyAlignment="1">
      <alignment horizontal="center" vertical="center" wrapText="1"/>
    </xf>
    <xf numFmtId="0" fontId="6" fillId="0" borderId="0" xfId="0" applyFont="1" applyBorder="1" applyAlignment="1">
      <alignment horizontal="center" vertical="center"/>
    </xf>
    <xf numFmtId="0" fontId="38" fillId="0" borderId="3"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6" fillId="4" borderId="17" xfId="1" applyFont="1" applyFill="1" applyBorder="1" applyAlignment="1">
      <alignment horizontal="center" vertical="center" wrapText="1"/>
    </xf>
    <xf numFmtId="0" fontId="37" fillId="0" borderId="1" xfId="0" applyFont="1" applyBorder="1" applyAlignment="1">
      <alignment horizontal="center" vertical="center"/>
    </xf>
    <xf numFmtId="0" fontId="37" fillId="0" borderId="33" xfId="0" applyFont="1" applyBorder="1" applyAlignment="1">
      <alignment horizontal="center"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0" fontId="37" fillId="0" borderId="9" xfId="0" applyFont="1" applyBorder="1" applyAlignment="1">
      <alignment horizontal="center" vertical="center"/>
    </xf>
    <xf numFmtId="0" fontId="38" fillId="0" borderId="3" xfId="0" applyFont="1" applyBorder="1" applyAlignment="1" applyProtection="1">
      <alignment horizontal="center" vertical="center" wrapText="1"/>
    </xf>
    <xf numFmtId="0" fontId="38" fillId="0" borderId="1"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0" fontId="38" fillId="0" borderId="3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9" fillId="0" borderId="0" xfId="0" applyFont="1" applyAlignment="1">
      <alignment horizontal="center" vertical="center"/>
    </xf>
    <xf numFmtId="0" fontId="37" fillId="0" borderId="2" xfId="0" applyFont="1" applyBorder="1" applyAlignment="1">
      <alignment horizontal="center" vertical="center"/>
    </xf>
    <xf numFmtId="0" fontId="37" fillId="0" borderId="43" xfId="0" applyFont="1" applyBorder="1" applyAlignment="1">
      <alignment horizontal="center" vertical="center"/>
    </xf>
    <xf numFmtId="0" fontId="37" fillId="0" borderId="11"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58" xfId="0" applyFont="1" applyBorder="1" applyAlignment="1">
      <alignment horizontal="center" vertical="center"/>
    </xf>
    <xf numFmtId="0" fontId="7" fillId="0" borderId="0" xfId="0" applyFont="1" applyAlignment="1">
      <alignment horizontal="center" vertical="center"/>
    </xf>
    <xf numFmtId="0" fontId="15" fillId="0" borderId="0" xfId="0" applyFont="1" applyFill="1" applyBorder="1" applyAlignment="1">
      <alignment horizontal="center" vertical="center" wrapText="1"/>
    </xf>
    <xf numFmtId="0" fontId="38" fillId="2" borderId="8"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0" fontId="6" fillId="16" borderId="1" xfId="0"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6"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37" fillId="0" borderId="59" xfId="0" applyFont="1" applyBorder="1" applyAlignment="1">
      <alignment horizontal="center" vertical="center"/>
    </xf>
    <xf numFmtId="0" fontId="26" fillId="15" borderId="1" xfId="0" applyFont="1" applyFill="1" applyBorder="1" applyAlignment="1">
      <alignment horizontal="center" vertical="center"/>
    </xf>
    <xf numFmtId="14" fontId="27" fillId="15" borderId="28" xfId="0" applyNumberFormat="1" applyFont="1" applyFill="1" applyBorder="1" applyAlignment="1" applyProtection="1">
      <alignment horizontal="center" vertical="center" wrapText="1"/>
      <protection locked="0"/>
    </xf>
    <xf numFmtId="0" fontId="25" fillId="14" borderId="33" xfId="0" applyFont="1" applyFill="1" applyBorder="1" applyAlignment="1">
      <alignment horizontal="center" vertical="center" wrapText="1"/>
    </xf>
    <xf numFmtId="0" fontId="25" fillId="15" borderId="43" xfId="0" applyFont="1" applyFill="1" applyBorder="1" applyAlignment="1">
      <alignment horizontal="center" wrapText="1"/>
    </xf>
    <xf numFmtId="14" fontId="26" fillId="15" borderId="33" xfId="0" applyNumberFormat="1" applyFont="1" applyFill="1" applyBorder="1" applyAlignment="1" applyProtection="1">
      <alignment horizontal="center"/>
      <protection locked="0"/>
    </xf>
    <xf numFmtId="0" fontId="26" fillId="15" borderId="33" xfId="0" applyFont="1" applyFill="1" applyBorder="1" applyAlignment="1" applyProtection="1">
      <alignment horizontal="center"/>
      <protection locked="0"/>
    </xf>
    <xf numFmtId="0" fontId="38" fillId="0" borderId="33" xfId="0" applyFont="1" applyBorder="1" applyAlignment="1" applyProtection="1">
      <alignment horizontal="center" wrapText="1"/>
    </xf>
    <xf numFmtId="0" fontId="25" fillId="15" borderId="13" xfId="0" applyFont="1" applyFill="1" applyBorder="1" applyAlignment="1">
      <alignment horizontal="center" wrapText="1"/>
    </xf>
    <xf numFmtId="0" fontId="7" fillId="0" borderId="25" xfId="0" applyFont="1" applyBorder="1"/>
    <xf numFmtId="0" fontId="7" fillId="0" borderId="22" xfId="0" applyFont="1" applyBorder="1"/>
    <xf numFmtId="0" fontId="25" fillId="14" borderId="11" xfId="0" applyFont="1" applyFill="1" applyBorder="1" applyAlignment="1">
      <alignment vertical="center" wrapText="1"/>
    </xf>
    <xf numFmtId="0" fontId="25" fillId="14" borderId="44" xfId="0" applyFont="1" applyFill="1" applyBorder="1" applyAlignment="1">
      <alignment vertical="center" wrapText="1"/>
    </xf>
    <xf numFmtId="0" fontId="25" fillId="14" borderId="9" xfId="0" applyFont="1" applyFill="1" applyBorder="1" applyAlignment="1">
      <alignment vertical="center" wrapText="1"/>
    </xf>
    <xf numFmtId="0" fontId="41" fillId="14" borderId="43" xfId="0" applyFont="1" applyFill="1" applyBorder="1" applyAlignment="1">
      <alignment vertical="center" wrapText="1"/>
    </xf>
    <xf numFmtId="0" fontId="41" fillId="14" borderId="14" xfId="0" applyFont="1" applyFill="1" applyBorder="1" applyAlignment="1">
      <alignment vertical="center" wrapText="1"/>
    </xf>
    <xf numFmtId="0" fontId="28" fillId="14" borderId="33" xfId="0" applyFont="1" applyFill="1" applyBorder="1" applyAlignment="1">
      <alignment vertical="center" wrapText="1"/>
    </xf>
    <xf numFmtId="0" fontId="42" fillId="14" borderId="4" xfId="0" applyFont="1" applyFill="1" applyBorder="1" applyAlignment="1">
      <alignment horizontal="center" vertical="center" wrapText="1"/>
    </xf>
    <xf numFmtId="0" fontId="27" fillId="15" borderId="8" xfId="0" applyFont="1" applyFill="1" applyBorder="1" applyAlignment="1" applyProtection="1">
      <alignment vertical="top" wrapText="1"/>
    </xf>
    <xf numFmtId="0" fontId="27" fillId="15" borderId="4" xfId="0" applyFont="1" applyFill="1" applyBorder="1" applyAlignment="1" applyProtection="1">
      <alignment vertical="top" wrapText="1"/>
    </xf>
    <xf numFmtId="0" fontId="27" fillId="15" borderId="3" xfId="0" applyFont="1" applyFill="1" applyBorder="1" applyAlignment="1" applyProtection="1">
      <alignment vertical="top" wrapText="1"/>
    </xf>
    <xf numFmtId="0" fontId="27" fillId="14" borderId="8" xfId="0" applyFont="1" applyFill="1" applyBorder="1" applyAlignment="1" applyProtection="1">
      <alignment vertical="top" wrapText="1"/>
    </xf>
    <xf numFmtId="0" fontId="27" fillId="14" borderId="4" xfId="0" applyFont="1" applyFill="1" applyBorder="1" applyAlignment="1" applyProtection="1">
      <alignment vertical="top" wrapText="1"/>
    </xf>
    <xf numFmtId="0" fontId="27" fillId="14" borderId="3" xfId="0" applyFont="1" applyFill="1" applyBorder="1" applyAlignment="1" applyProtection="1">
      <alignment vertical="top" wrapText="1"/>
    </xf>
    <xf numFmtId="0" fontId="28" fillId="14" borderId="4" xfId="0" applyFont="1" applyFill="1" applyBorder="1" applyAlignment="1" applyProtection="1">
      <alignment vertical="top" wrapText="1"/>
    </xf>
    <xf numFmtId="0" fontId="4" fillId="14" borderId="4" xfId="0" applyFont="1" applyFill="1" applyBorder="1" applyAlignment="1" applyProtection="1">
      <alignment horizontal="center" vertical="center" wrapText="1"/>
    </xf>
    <xf numFmtId="0" fontId="4" fillId="14" borderId="3" xfId="0" applyFont="1" applyFill="1" applyBorder="1" applyAlignment="1" applyProtection="1">
      <alignment horizontal="center" vertical="center" wrapText="1"/>
    </xf>
    <xf numFmtId="0" fontId="27" fillId="14" borderId="33" xfId="0" applyFont="1" applyFill="1" applyBorder="1" applyAlignment="1" applyProtection="1">
      <alignment vertical="top" wrapText="1"/>
    </xf>
    <xf numFmtId="0" fontId="28" fillId="14" borderId="3" xfId="0" applyFont="1" applyFill="1" applyBorder="1" applyAlignment="1" applyProtection="1">
      <alignment vertical="center" wrapText="1"/>
    </xf>
    <xf numFmtId="0" fontId="28" fillId="14" borderId="3" xfId="0" applyFont="1" applyFill="1" applyBorder="1" applyAlignment="1">
      <alignment vertical="center" wrapText="1"/>
    </xf>
    <xf numFmtId="0" fontId="4" fillId="14" borderId="3" xfId="0" applyFont="1" applyFill="1" applyBorder="1" applyAlignment="1">
      <alignment horizontal="center" vertical="center" wrapText="1"/>
    </xf>
    <xf numFmtId="2" fontId="18" fillId="4" borderId="17" xfId="1"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0" fontId="28" fillId="14" borderId="1" xfId="0" applyFont="1" applyFill="1" applyBorder="1" applyAlignment="1">
      <alignment horizontal="left" vertical="center" wrapText="1"/>
    </xf>
    <xf numFmtId="0" fontId="28" fillId="14" borderId="4" xfId="0" applyFont="1" applyFill="1" applyBorder="1" applyAlignment="1" applyProtection="1">
      <alignment horizontal="left" vertical="center" wrapText="1"/>
    </xf>
    <xf numFmtId="0" fontId="28" fillId="14" borderId="1" xfId="0" applyFont="1" applyFill="1" applyBorder="1" applyAlignment="1" applyProtection="1">
      <alignment horizontal="left" vertical="center" wrapText="1"/>
    </xf>
    <xf numFmtId="0" fontId="27" fillId="14" borderId="4" xfId="0" applyFont="1" applyFill="1" applyBorder="1" applyAlignment="1" applyProtection="1">
      <alignment horizontal="center" vertical="center" wrapText="1"/>
    </xf>
    <xf numFmtId="0" fontId="27" fillId="14" borderId="33" xfId="0" applyFont="1" applyFill="1" applyBorder="1" applyAlignment="1" applyProtection="1">
      <alignment horizontal="center" vertical="center" wrapText="1"/>
    </xf>
    <xf numFmtId="0" fontId="0" fillId="2" borderId="0" xfId="0" applyFill="1"/>
    <xf numFmtId="0" fontId="45" fillId="6" borderId="66" xfId="4" applyFont="1" applyFill="1" applyBorder="1" applyAlignment="1">
      <alignment horizontal="center" vertical="center" wrapText="1"/>
    </xf>
    <xf numFmtId="0" fontId="45" fillId="7" borderId="9" xfId="4" applyFont="1" applyFill="1" applyBorder="1" applyAlignment="1">
      <alignment horizontal="center" vertical="center" wrapText="1"/>
    </xf>
    <xf numFmtId="0" fontId="45" fillId="17" borderId="9" xfId="4" applyFont="1" applyFill="1" applyBorder="1" applyAlignment="1">
      <alignment horizontal="center" vertical="center" wrapText="1"/>
    </xf>
    <xf numFmtId="0" fontId="45" fillId="8" borderId="23" xfId="4" applyFont="1" applyFill="1" applyBorder="1" applyAlignment="1">
      <alignment horizontal="center" vertical="center" wrapText="1"/>
    </xf>
    <xf numFmtId="0" fontId="45" fillId="0" borderId="58" xfId="4" applyFont="1" applyFill="1" applyBorder="1" applyAlignment="1">
      <alignment horizontal="center" vertical="center" wrapText="1"/>
    </xf>
    <xf numFmtId="0" fontId="2" fillId="0" borderId="12" xfId="4" applyFont="1" applyBorder="1" applyAlignment="1">
      <alignment horizontal="center" vertical="center"/>
    </xf>
    <xf numFmtId="0" fontId="2" fillId="0" borderId="30"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7" xfId="4" applyFont="1" applyBorder="1" applyAlignment="1">
      <alignment horizontal="center" vertical="center"/>
    </xf>
    <xf numFmtId="0" fontId="2" fillId="0" borderId="25" xfId="4" applyFont="1" applyBorder="1" applyAlignment="1">
      <alignment horizontal="center" vertical="center" wrapText="1"/>
    </xf>
    <xf numFmtId="0" fontId="2" fillId="0" borderId="1" xfId="4" applyFont="1" applyBorder="1" applyAlignment="1">
      <alignment horizontal="center" vertical="center" wrapText="1"/>
    </xf>
    <xf numFmtId="0" fontId="45" fillId="3" borderId="22" xfId="4" applyFont="1" applyFill="1" applyBorder="1" applyAlignment="1">
      <alignment horizontal="center" vertical="center"/>
    </xf>
    <xf numFmtId="0" fontId="45" fillId="3" borderId="1" xfId="4" applyFont="1" applyFill="1" applyBorder="1" applyAlignment="1">
      <alignment horizontal="center" vertical="center" wrapText="1"/>
    </xf>
    <xf numFmtId="9" fontId="45" fillId="18" borderId="30" xfId="83" applyFont="1" applyFill="1" applyBorder="1" applyAlignment="1">
      <alignment horizontal="center" vertical="center"/>
    </xf>
    <xf numFmtId="9" fontId="45" fillId="18" borderId="3" xfId="83" applyFont="1" applyFill="1" applyBorder="1" applyAlignment="1">
      <alignment horizontal="center" vertical="center"/>
    </xf>
    <xf numFmtId="9" fontId="45" fillId="18" borderId="32" xfId="83" applyFont="1" applyFill="1" applyBorder="1" applyAlignment="1">
      <alignment horizontal="center" vertical="center" wrapText="1"/>
    </xf>
    <xf numFmtId="9" fontId="45" fillId="18" borderId="3" xfId="83" applyFont="1" applyFill="1" applyBorder="1" applyAlignment="1">
      <alignment horizontal="center" vertical="center" wrapText="1"/>
    </xf>
    <xf numFmtId="9" fontId="45" fillId="18" borderId="3" xfId="4" applyNumberFormat="1" applyFont="1" applyFill="1" applyBorder="1" applyAlignment="1">
      <alignment horizontal="center" vertical="center" wrapText="1"/>
    </xf>
    <xf numFmtId="2" fontId="45" fillId="18" borderId="54" xfId="83" applyNumberFormat="1" applyFont="1" applyFill="1" applyBorder="1" applyAlignment="1">
      <alignment horizontal="center" vertical="center"/>
    </xf>
    <xf numFmtId="0" fontId="25" fillId="14" borderId="73" xfId="0" applyFont="1" applyFill="1" applyBorder="1" applyAlignment="1">
      <alignment horizontal="center" vertical="center" wrapText="1"/>
    </xf>
    <xf numFmtId="0" fontId="27" fillId="15" borderId="50" xfId="0" applyFont="1" applyFill="1" applyBorder="1" applyAlignment="1" applyProtection="1">
      <alignment horizontal="center" vertical="top" wrapText="1"/>
    </xf>
    <xf numFmtId="0" fontId="27" fillId="14" borderId="49" xfId="0" applyFont="1" applyFill="1" applyBorder="1" applyAlignment="1" applyProtection="1">
      <alignment vertical="top" wrapText="1"/>
    </xf>
    <xf numFmtId="166" fontId="46" fillId="2" borderId="0" xfId="0" applyNumberFormat="1" applyFont="1" applyFill="1" applyBorder="1" applyAlignment="1" applyProtection="1">
      <alignment horizontal="center" vertical="center"/>
    </xf>
    <xf numFmtId="0" fontId="27" fillId="14" borderId="7" xfId="0" applyFont="1" applyFill="1" applyBorder="1" applyAlignment="1" applyProtection="1">
      <alignment horizontal="center" vertical="center"/>
      <protection locked="0"/>
    </xf>
    <xf numFmtId="0" fontId="27" fillId="14" borderId="3" xfId="0" applyFont="1" applyFill="1" applyBorder="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0" fontId="25" fillId="14" borderId="24" xfId="0" applyFont="1" applyFill="1" applyBorder="1" applyAlignment="1">
      <alignment horizontal="center" vertical="center" wrapText="1"/>
    </xf>
    <xf numFmtId="0" fontId="42" fillId="14" borderId="3" xfId="0" applyFont="1" applyFill="1" applyBorder="1" applyAlignment="1">
      <alignment horizontal="center" vertical="center" wrapText="1"/>
    </xf>
    <xf numFmtId="0" fontId="27" fillId="14" borderId="4" xfId="0" applyFont="1" applyFill="1" applyBorder="1" applyAlignment="1" applyProtection="1">
      <alignment horizontal="center" vertical="center" wrapText="1"/>
    </xf>
    <xf numFmtId="0" fontId="27" fillId="0" borderId="3" xfId="0" applyFont="1" applyFill="1" applyBorder="1" applyAlignment="1">
      <alignment horizontal="center" vertical="center" wrapText="1"/>
    </xf>
    <xf numFmtId="0" fontId="42" fillId="14" borderId="73"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42" fillId="14" borderId="13" xfId="0" applyFont="1" applyFill="1" applyBorder="1" applyAlignment="1">
      <alignment horizontal="center" vertical="center" wrapText="1"/>
    </xf>
    <xf numFmtId="0" fontId="4" fillId="14" borderId="27" xfId="0" applyFont="1" applyFill="1" applyBorder="1" applyAlignment="1" applyProtection="1">
      <alignment horizontal="center" vertical="center"/>
      <protection locked="0"/>
    </xf>
    <xf numFmtId="0" fontId="42" fillId="14" borderId="12" xfId="0" applyFont="1" applyFill="1" applyBorder="1" applyAlignment="1">
      <alignment vertical="center" wrapText="1"/>
    </xf>
    <xf numFmtId="0" fontId="25" fillId="15" borderId="33" xfId="0" applyFont="1" applyFill="1" applyBorder="1" applyAlignment="1">
      <alignment vertical="center" wrapText="1"/>
    </xf>
    <xf numFmtId="0" fontId="25" fillId="15" borderId="4" xfId="0" applyFont="1" applyFill="1" applyBorder="1" applyAlignment="1">
      <alignment vertical="center" wrapText="1"/>
    </xf>
    <xf numFmtId="0" fontId="41" fillId="14" borderId="11" xfId="0" applyFont="1" applyFill="1" applyBorder="1" applyAlignment="1">
      <alignment vertical="center" wrapText="1"/>
    </xf>
    <xf numFmtId="0" fontId="26" fillId="15" borderId="33" xfId="0" applyFont="1" applyFill="1" applyBorder="1" applyAlignment="1" applyProtection="1">
      <alignment horizontal="center" wrapText="1"/>
      <protection locked="0"/>
    </xf>
    <xf numFmtId="0" fontId="27" fillId="2" borderId="4" xfId="0" applyFont="1" applyFill="1" applyBorder="1" applyAlignment="1" applyProtection="1">
      <alignment vertical="top" wrapText="1"/>
    </xf>
    <xf numFmtId="0" fontId="27" fillId="2" borderId="4" xfId="0" applyFont="1" applyFill="1" applyBorder="1" applyAlignment="1" applyProtection="1">
      <alignment horizontal="center" vertical="top" wrapText="1"/>
    </xf>
    <xf numFmtId="0" fontId="27" fillId="15" borderId="33" xfId="0" applyFont="1" applyFill="1" applyBorder="1" applyAlignment="1" applyProtection="1">
      <alignment vertical="top" wrapText="1"/>
    </xf>
    <xf numFmtId="0" fontId="27" fillId="2" borderId="3" xfId="0" applyFont="1" applyFill="1" applyBorder="1" applyAlignment="1">
      <alignment vertical="top" wrapText="1"/>
    </xf>
    <xf numFmtId="0" fontId="27" fillId="2"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5" borderId="4" xfId="0" applyFont="1" applyFill="1" applyBorder="1" applyAlignment="1" applyProtection="1">
      <alignment horizontal="center" vertical="top" wrapText="1"/>
    </xf>
    <xf numFmtId="0" fontId="27" fillId="15" borderId="3" xfId="0" applyFont="1" applyFill="1" applyBorder="1" applyAlignment="1" applyProtection="1">
      <alignment horizontal="center" vertical="top" wrapText="1"/>
    </xf>
    <xf numFmtId="14" fontId="27" fillId="15" borderId="4" xfId="0" applyNumberFormat="1" applyFont="1" applyFill="1" applyBorder="1" applyAlignment="1" applyProtection="1">
      <alignment vertical="top" wrapText="1"/>
    </xf>
    <xf numFmtId="0" fontId="26" fillId="15" borderId="3" xfId="0" applyFont="1" applyFill="1" applyBorder="1" applyAlignment="1" applyProtection="1">
      <alignment horizontal="center" vertical="top"/>
      <protection locked="0"/>
    </xf>
    <xf numFmtId="14" fontId="27" fillId="15" borderId="4" xfId="0" applyNumberFormat="1" applyFont="1" applyFill="1" applyBorder="1" applyAlignment="1" applyProtection="1">
      <alignment horizontal="center" vertical="top" wrapText="1"/>
    </xf>
    <xf numFmtId="14" fontId="27" fillId="2" borderId="1" xfId="0" applyNumberFormat="1" applyFont="1" applyFill="1" applyBorder="1" applyAlignment="1">
      <alignment horizontal="center" vertical="center" wrapText="1"/>
    </xf>
    <xf numFmtId="0" fontId="25" fillId="15" borderId="43" xfId="0" applyFont="1" applyFill="1" applyBorder="1" applyAlignment="1">
      <alignment horizontal="left" vertical="center" wrapText="1"/>
    </xf>
    <xf numFmtId="0" fontId="25" fillId="15" borderId="44" xfId="0" applyFont="1" applyFill="1" applyBorder="1" applyAlignment="1">
      <alignment horizontal="left" vertical="center" wrapText="1"/>
    </xf>
    <xf numFmtId="0" fontId="27" fillId="0" borderId="3" xfId="0" applyFont="1" applyFill="1" applyBorder="1" applyAlignment="1" applyProtection="1">
      <alignment horizontal="center" vertical="center" wrapText="1"/>
    </xf>
    <xf numFmtId="14" fontId="38" fillId="0" borderId="33" xfId="0" applyNumberFormat="1" applyFont="1" applyFill="1" applyBorder="1" applyAlignment="1">
      <alignment horizontal="center" vertical="center" wrapText="1"/>
    </xf>
    <xf numFmtId="0" fontId="21" fillId="2" borderId="0" xfId="0" applyFont="1" applyFill="1" applyBorder="1" applyAlignment="1" applyProtection="1">
      <alignment horizontal="center"/>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166" fontId="6" fillId="2" borderId="35" xfId="0" applyNumberFormat="1" applyFont="1" applyFill="1" applyBorder="1" applyAlignment="1" applyProtection="1">
      <alignment horizontal="left" vertical="center"/>
    </xf>
    <xf numFmtId="166" fontId="6" fillId="2" borderId="39" xfId="0" applyNumberFormat="1" applyFont="1" applyFill="1" applyBorder="1" applyAlignment="1" applyProtection="1">
      <alignment horizontal="left" vertical="center"/>
    </xf>
    <xf numFmtId="166" fontId="4" fillId="2" borderId="41" xfId="0" applyNumberFormat="1" applyFont="1" applyFill="1" applyBorder="1" applyAlignment="1" applyProtection="1">
      <alignment horizontal="center" vertical="center"/>
    </xf>
    <xf numFmtId="166" fontId="4" fillId="2" borderId="4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18" fillId="9" borderId="18" xfId="1" applyFont="1" applyFill="1" applyBorder="1" applyAlignment="1">
      <alignment horizontal="center" vertical="center" wrapText="1"/>
    </xf>
    <xf numFmtId="0" fontId="18" fillId="9" borderId="19" xfId="1" applyFont="1" applyFill="1" applyBorder="1" applyAlignment="1">
      <alignment horizontal="center" vertical="center" wrapText="1"/>
    </xf>
    <xf numFmtId="0" fontId="18" fillId="9" borderId="42" xfId="1" applyFont="1" applyFill="1" applyBorder="1" applyAlignment="1">
      <alignment horizontal="center" vertical="center" wrapText="1"/>
    </xf>
    <xf numFmtId="14" fontId="40" fillId="2" borderId="5" xfId="0" applyNumberFormat="1" applyFont="1" applyFill="1" applyBorder="1" applyAlignment="1" applyProtection="1">
      <alignment horizontal="left" vertical="center"/>
    </xf>
    <xf numFmtId="0" fontId="40" fillId="2" borderId="6" xfId="0" applyFont="1" applyFill="1" applyBorder="1" applyAlignment="1" applyProtection="1">
      <alignment horizontal="left" vertical="center"/>
    </xf>
    <xf numFmtId="0" fontId="40" fillId="2" borderId="40" xfId="0" applyFont="1" applyFill="1" applyBorder="1" applyAlignment="1" applyProtection="1">
      <alignment horizontal="left" vertical="center"/>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29"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64" xfId="0" applyFont="1" applyFill="1" applyBorder="1" applyAlignment="1">
      <alignment horizontal="center"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top" wrapText="1"/>
    </xf>
    <xf numFmtId="0" fontId="27" fillId="15" borderId="4" xfId="0" applyFont="1" applyFill="1" applyBorder="1" applyAlignment="1" applyProtection="1">
      <alignment horizontal="center" vertical="top" wrapText="1"/>
    </xf>
    <xf numFmtId="0" fontId="27" fillId="15" borderId="3" xfId="0" applyFont="1" applyFill="1" applyBorder="1" applyAlignment="1" applyProtection="1">
      <alignment horizontal="center" vertical="top"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33"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14" borderId="3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42" fillId="14" borderId="10" xfId="0" applyFont="1" applyFill="1" applyBorder="1" applyAlignment="1">
      <alignment horizontal="center" vertical="center" wrapText="1"/>
    </xf>
    <xf numFmtId="0" fontId="42" fillId="14" borderId="13" xfId="0" applyFont="1" applyFill="1" applyBorder="1" applyAlignment="1">
      <alignment horizontal="center" vertical="center" wrapText="1"/>
    </xf>
    <xf numFmtId="0" fontId="42" fillId="14" borderId="33" xfId="0" applyFont="1" applyFill="1" applyBorder="1" applyAlignment="1">
      <alignment horizontal="center" vertical="center" wrapText="1"/>
    </xf>
    <xf numFmtId="0" fontId="42" fillId="14" borderId="4" xfId="0" applyFont="1" applyFill="1" applyBorder="1" applyAlignment="1">
      <alignment horizontal="center" vertical="center" wrapText="1"/>
    </xf>
    <xf numFmtId="0" fontId="41" fillId="14" borderId="11" xfId="0" applyFont="1" applyFill="1" applyBorder="1" applyAlignment="1">
      <alignment horizontal="center" vertical="center" wrapText="1"/>
    </xf>
    <xf numFmtId="0" fontId="41" fillId="14" borderId="14" xfId="0" applyFont="1" applyFill="1" applyBorder="1" applyAlignment="1">
      <alignment horizontal="center" vertical="center" wrapText="1"/>
    </xf>
    <xf numFmtId="0" fontId="18" fillId="4" borderId="17" xfId="1" applyFont="1" applyFill="1" applyBorder="1" applyAlignment="1">
      <alignment horizontal="center" vertical="center" wrapText="1"/>
    </xf>
    <xf numFmtId="0" fontId="6" fillId="2" borderId="27" xfId="0" applyFont="1" applyFill="1" applyBorder="1" applyAlignment="1" applyProtection="1">
      <alignment horizontal="left" vertical="top"/>
    </xf>
    <xf numFmtId="0" fontId="6" fillId="2" borderId="28" xfId="0" applyFont="1" applyFill="1" applyBorder="1" applyAlignment="1" applyProtection="1">
      <alignment horizontal="left" vertical="top"/>
    </xf>
    <xf numFmtId="0" fontId="6" fillId="2" borderId="39" xfId="0" applyFont="1" applyFill="1" applyBorder="1" applyAlignment="1" applyProtection="1">
      <alignment horizontal="left" vertical="top"/>
    </xf>
    <xf numFmtId="0" fontId="39" fillId="0" borderId="36" xfId="0" applyFont="1" applyBorder="1" applyAlignment="1">
      <alignment horizontal="left"/>
    </xf>
    <xf numFmtId="0" fontId="7" fillId="0" borderId="31" xfId="0" applyFont="1" applyBorder="1" applyAlignment="1">
      <alignment horizontal="left"/>
    </xf>
    <xf numFmtId="0" fontId="7" fillId="0" borderId="54" xfId="0" applyFont="1" applyBorder="1" applyAlignment="1">
      <alignment horizontal="left"/>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8" fillId="0" borderId="27" xfId="0" applyFont="1" applyBorder="1" applyAlignment="1">
      <alignment horizontal="left"/>
    </xf>
    <xf numFmtId="0" fontId="8" fillId="0" borderId="28" xfId="0" applyFont="1" applyBorder="1" applyAlignment="1">
      <alignment horizontal="left"/>
    </xf>
    <xf numFmtId="0" fontId="8" fillId="0" borderId="39" xfId="0" applyFont="1" applyBorder="1" applyAlignment="1">
      <alignment horizontal="left"/>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42" xfId="0" applyFont="1" applyFill="1" applyBorder="1" applyAlignment="1" applyProtection="1">
      <alignment horizontal="left" vertical="center"/>
    </xf>
    <xf numFmtId="0" fontId="18" fillId="13" borderId="18" xfId="1" applyFont="1" applyFill="1" applyBorder="1" applyAlignment="1">
      <alignment horizontal="center" vertical="center" wrapText="1"/>
    </xf>
    <xf numFmtId="0" fontId="18" fillId="13" borderId="19" xfId="1" applyFont="1" applyFill="1" applyBorder="1" applyAlignment="1">
      <alignment horizontal="center" vertical="center" wrapText="1"/>
    </xf>
    <xf numFmtId="0" fontId="18"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38" fillId="2" borderId="5" xfId="0" applyNumberFormat="1" applyFont="1" applyFill="1" applyBorder="1" applyAlignment="1" applyProtection="1">
      <alignment horizontal="left" vertical="center"/>
    </xf>
    <xf numFmtId="0" fontId="38" fillId="2" borderId="6" xfId="0" applyNumberFormat="1" applyFont="1" applyFill="1" applyBorder="1" applyAlignment="1" applyProtection="1">
      <alignment horizontal="left" vertical="center"/>
    </xf>
    <xf numFmtId="0" fontId="38" fillId="2" borderId="40" xfId="0" applyNumberFormat="1" applyFont="1" applyFill="1" applyBorder="1" applyAlignment="1" applyProtection="1">
      <alignment horizontal="left" vertical="center"/>
    </xf>
    <xf numFmtId="0" fontId="27" fillId="0" borderId="24" xfId="0" applyFont="1" applyBorder="1" applyAlignment="1" applyProtection="1">
      <alignment horizontal="center" vertical="center" wrapText="1"/>
    </xf>
    <xf numFmtId="0" fontId="25" fillId="0" borderId="9" xfId="0" applyFont="1" applyBorder="1" applyAlignment="1">
      <alignment horizontal="left" vertical="center" wrapText="1"/>
    </xf>
    <xf numFmtId="0" fontId="38" fillId="0" borderId="4"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14" fontId="25" fillId="15" borderId="33"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7" fillId="14" borderId="33" xfId="0" applyFont="1" applyFill="1" applyBorder="1" applyAlignment="1">
      <alignment horizontal="center" vertical="top" wrapText="1"/>
    </xf>
    <xf numFmtId="0" fontId="27" fillId="14" borderId="4" xfId="0" applyFont="1" applyFill="1" applyBorder="1" applyAlignment="1">
      <alignment horizontal="center" vertical="top" wrapText="1"/>
    </xf>
    <xf numFmtId="0" fontId="27" fillId="14" borderId="3" xfId="0" applyFont="1" applyFill="1" applyBorder="1" applyAlignment="1">
      <alignment horizontal="center" vertical="top" wrapText="1"/>
    </xf>
    <xf numFmtId="0" fontId="3" fillId="4" borderId="57"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55" xfId="1" applyFont="1" applyFill="1" applyBorder="1" applyAlignment="1">
      <alignment horizontal="center"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44" fillId="2" borderId="0" xfId="0" applyFont="1" applyFill="1" applyAlignment="1">
      <alignment horizontal="center"/>
    </xf>
    <xf numFmtId="0" fontId="45" fillId="4" borderId="27" xfId="32" applyFont="1" applyFill="1" applyBorder="1" applyAlignment="1">
      <alignment horizontal="center" vertical="center"/>
    </xf>
    <xf numFmtId="0" fontId="45" fillId="4" borderId="5" xfId="32" applyFont="1" applyFill="1" applyBorder="1" applyAlignment="1">
      <alignment horizontal="center" vertical="center"/>
    </xf>
    <xf numFmtId="0" fontId="45" fillId="3" borderId="59" xfId="4" applyFont="1" applyFill="1" applyBorder="1" applyAlignment="1">
      <alignment horizontal="center" vertical="center" wrapText="1"/>
    </xf>
    <xf numFmtId="0" fontId="45" fillId="3" borderId="42" xfId="4" applyFont="1" applyFill="1" applyBorder="1" applyAlignment="1">
      <alignment horizontal="center" vertical="center" wrapText="1"/>
    </xf>
    <xf numFmtId="0" fontId="45" fillId="3" borderId="19" xfId="4" applyFont="1" applyFill="1" applyBorder="1" applyAlignment="1">
      <alignment horizontal="center" vertical="center" wrapText="1"/>
    </xf>
    <xf numFmtId="1" fontId="2" fillId="0" borderId="65" xfId="4" applyNumberFormat="1" applyFont="1" applyBorder="1" applyAlignment="1">
      <alignment horizontal="center" vertical="center" wrapText="1"/>
    </xf>
    <xf numFmtId="1" fontId="2" fillId="0" borderId="67" xfId="4" applyNumberFormat="1" applyFont="1" applyBorder="1" applyAlignment="1">
      <alignment horizontal="center" vertical="center" wrapText="1"/>
    </xf>
    <xf numFmtId="0" fontId="45" fillId="3" borderId="39" xfId="4" applyFont="1" applyFill="1" applyBorder="1" applyAlignment="1">
      <alignment horizontal="center" vertical="center" wrapText="1"/>
    </xf>
    <xf numFmtId="0" fontId="45" fillId="3" borderId="2" xfId="4" applyFont="1" applyFill="1" applyBorder="1" applyAlignment="1">
      <alignment horizontal="center" vertical="center" wrapText="1"/>
    </xf>
    <xf numFmtId="0" fontId="45" fillId="2" borderId="26" xfId="4" applyFont="1" applyFill="1" applyBorder="1" applyAlignment="1">
      <alignment horizontal="center" vertical="center"/>
    </xf>
    <xf numFmtId="0" fontId="45" fillId="2" borderId="54" xfId="4" applyFont="1" applyFill="1" applyBorder="1" applyAlignment="1">
      <alignment horizontal="center" vertical="center"/>
    </xf>
    <xf numFmtId="49" fontId="2" fillId="0" borderId="32" xfId="4" applyNumberFormat="1" applyFont="1" applyBorder="1" applyAlignment="1">
      <alignment horizontal="center" vertical="center" wrapText="1"/>
    </xf>
    <xf numFmtId="49" fontId="2" fillId="0" borderId="68" xfId="4" applyNumberFormat="1" applyFont="1" applyBorder="1" applyAlignment="1">
      <alignment horizontal="center" vertical="center" wrapText="1"/>
    </xf>
    <xf numFmtId="2" fontId="2" fillId="0" borderId="11" xfId="4" applyNumberFormat="1" applyFont="1" applyBorder="1" applyAlignment="1">
      <alignment horizontal="center" vertical="center" wrapText="1"/>
    </xf>
    <xf numFmtId="2" fontId="2" fillId="0" borderId="14" xfId="4" applyNumberFormat="1" applyFont="1" applyBorder="1" applyAlignment="1">
      <alignment horizontal="center" vertical="center" wrapText="1"/>
    </xf>
    <xf numFmtId="49" fontId="2" fillId="0" borderId="25" xfId="4" applyNumberFormat="1" applyFont="1" applyBorder="1" applyAlignment="1">
      <alignment horizontal="center" vertical="center" wrapText="1"/>
    </xf>
    <xf numFmtId="49" fontId="2" fillId="0" borderId="69" xfId="4" applyNumberFormat="1" applyFont="1" applyBorder="1" applyAlignment="1">
      <alignment horizontal="center" vertical="center" wrapText="1"/>
    </xf>
    <xf numFmtId="0" fontId="45" fillId="4" borderId="24" xfId="4" applyFont="1" applyFill="1" applyBorder="1" applyAlignment="1">
      <alignment horizontal="center" vertical="center"/>
    </xf>
    <xf numFmtId="0" fontId="45" fillId="4" borderId="9" xfId="4" applyFont="1" applyFill="1" applyBorder="1" applyAlignment="1">
      <alignment horizontal="center" vertical="center"/>
    </xf>
    <xf numFmtId="0" fontId="45" fillId="4" borderId="44" xfId="4" applyFont="1" applyFill="1" applyBorder="1" applyAlignment="1">
      <alignment horizontal="center" vertical="center"/>
    </xf>
    <xf numFmtId="0" fontId="0" fillId="18" borderId="57" xfId="0" applyFill="1" applyBorder="1" applyAlignment="1">
      <alignment horizontal="center"/>
    </xf>
    <xf numFmtId="0" fontId="43" fillId="2" borderId="29" xfId="0" applyFont="1" applyFill="1" applyBorder="1" applyAlignment="1">
      <alignment horizontal="center"/>
    </xf>
    <xf numFmtId="0" fontId="0" fillId="0" borderId="0" xfId="0" applyFont="1" applyFill="1" applyAlignment="1">
      <alignment horizontal="center"/>
    </xf>
    <xf numFmtId="0" fontId="45" fillId="3" borderId="11" xfId="4" applyFont="1" applyFill="1" applyBorder="1" applyAlignment="1">
      <alignment horizontal="center" vertical="center" wrapText="1"/>
    </xf>
    <xf numFmtId="0" fontId="45" fillId="3" borderId="14" xfId="4" applyFont="1" applyFill="1" applyBorder="1" applyAlignment="1">
      <alignment horizontal="center" vertical="center" wrapText="1"/>
    </xf>
    <xf numFmtId="0" fontId="45" fillId="4" borderId="70" xfId="4" applyFont="1" applyFill="1" applyBorder="1" applyAlignment="1">
      <alignment horizontal="center" vertical="center"/>
    </xf>
    <xf numFmtId="0" fontId="45" fillId="4" borderId="71" xfId="4" applyFont="1" applyFill="1" applyBorder="1" applyAlignment="1">
      <alignment horizontal="center" vertical="center"/>
    </xf>
    <xf numFmtId="0" fontId="45" fillId="4" borderId="69" xfId="4" applyFont="1" applyFill="1" applyBorder="1" applyAlignment="1">
      <alignment horizontal="center" vertical="center"/>
    </xf>
    <xf numFmtId="2" fontId="2" fillId="0" borderId="2" xfId="4" applyNumberFormat="1" applyFont="1" applyBorder="1" applyAlignment="1">
      <alignment horizontal="center" vertical="center" wrapText="1"/>
    </xf>
    <xf numFmtId="0" fontId="45" fillId="4" borderId="72" xfId="4" applyFont="1" applyFill="1" applyBorder="1" applyAlignment="1">
      <alignment horizontal="center" vertical="center"/>
    </xf>
    <xf numFmtId="0" fontId="45" fillId="4" borderId="64" xfId="4" applyFont="1" applyFill="1" applyBorder="1" applyAlignment="1">
      <alignment horizontal="center" vertical="center"/>
    </xf>
    <xf numFmtId="0" fontId="45" fillId="4" borderId="68" xfId="4" applyFont="1" applyFill="1" applyBorder="1" applyAlignment="1">
      <alignment horizontal="center" vertical="center"/>
    </xf>
  </cellXfs>
  <cellStyles count="84">
    <cellStyle name="Euro" xfId="9" xr:uid="{00000000-0005-0000-0000-000000000000}"/>
    <cellStyle name="Euro 2" xfId="10" xr:uid="{00000000-0005-0000-0000-000001000000}"/>
    <cellStyle name="Graphics" xfId="11" xr:uid="{00000000-0005-0000-0000-000002000000}"/>
    <cellStyle name="Millares 10" xfId="12" xr:uid="{00000000-0005-0000-0000-000003000000}"/>
    <cellStyle name="Millares 10 2" xfId="13" xr:uid="{00000000-0005-0000-0000-000004000000}"/>
    <cellStyle name="Millares 11" xfId="14" xr:uid="{00000000-0005-0000-0000-000005000000}"/>
    <cellStyle name="Millares 2" xfId="15" xr:uid="{00000000-0005-0000-0000-000006000000}"/>
    <cellStyle name="Millares 2 2" xfId="16" xr:uid="{00000000-0005-0000-0000-000007000000}"/>
    <cellStyle name="Millares 2 3" xfId="17" xr:uid="{00000000-0005-0000-0000-000008000000}"/>
    <cellStyle name="Millares 2 3 2" xfId="18" xr:uid="{00000000-0005-0000-0000-000009000000}"/>
    <cellStyle name="Millares 3" xfId="19" xr:uid="{00000000-0005-0000-0000-00000A000000}"/>
    <cellStyle name="Millares 3 2" xfId="20" xr:uid="{00000000-0005-0000-0000-00000B000000}"/>
    <cellStyle name="Millares 4" xfId="21" xr:uid="{00000000-0005-0000-0000-00000C000000}"/>
    <cellStyle name="Millares 5" xfId="22" xr:uid="{00000000-0005-0000-0000-00000D000000}"/>
    <cellStyle name="Millares 6" xfId="23" xr:uid="{00000000-0005-0000-0000-00000E000000}"/>
    <cellStyle name="Millares 7" xfId="24" xr:uid="{00000000-0005-0000-0000-00000F000000}"/>
    <cellStyle name="Millares 8" xfId="25" xr:uid="{00000000-0005-0000-0000-000010000000}"/>
    <cellStyle name="Millares 9" xfId="26" xr:uid="{00000000-0005-0000-0000-000011000000}"/>
    <cellStyle name="Moneda 2" xfId="27" xr:uid="{00000000-0005-0000-0000-000012000000}"/>
    <cellStyle name="Moneda 2 2" xfId="28" xr:uid="{00000000-0005-0000-0000-000013000000}"/>
    <cellStyle name="Normal" xfId="0" builtinId="0"/>
    <cellStyle name="Normal 10" xfId="29" xr:uid="{00000000-0005-0000-0000-000015000000}"/>
    <cellStyle name="Normal 11" xfId="30" xr:uid="{00000000-0005-0000-0000-000016000000}"/>
    <cellStyle name="Normal 11 2" xfId="2" xr:uid="{00000000-0005-0000-0000-000017000000}"/>
    <cellStyle name="Normal 12" xfId="31" xr:uid="{00000000-0005-0000-0000-000018000000}"/>
    <cellStyle name="Normal 13" xfId="82" xr:uid="{00000000-0005-0000-0000-000019000000}"/>
    <cellStyle name="Normal 2" xfId="32" xr:uid="{00000000-0005-0000-0000-00001A000000}"/>
    <cellStyle name="Normal 2 2" xfId="1" xr:uid="{00000000-0005-0000-0000-00001B000000}"/>
    <cellStyle name="Normal 2 2 2" xfId="33" xr:uid="{00000000-0005-0000-0000-00001C000000}"/>
    <cellStyle name="Normal 2 2 2 2" xfId="34" xr:uid="{00000000-0005-0000-0000-00001D000000}"/>
    <cellStyle name="Normal 2 2 2 2 2" xfId="35" xr:uid="{00000000-0005-0000-0000-00001E000000}"/>
    <cellStyle name="Normal 2 2 2 2 2 2" xfId="36" xr:uid="{00000000-0005-0000-0000-00001F000000}"/>
    <cellStyle name="Normal 2 2 2 2 3" xfId="37" xr:uid="{00000000-0005-0000-0000-000020000000}"/>
    <cellStyle name="Normal 2 2 2 2 3 2" xfId="38" xr:uid="{00000000-0005-0000-0000-000021000000}"/>
    <cellStyle name="Normal 2 2 2 2_PLAN+REVISADO-+TRANSPARENCIA+GUBERNAMENTAL+(2)" xfId="39" xr:uid="{00000000-0005-0000-0000-000022000000}"/>
    <cellStyle name="Normal 2 2 2 3" xfId="40" xr:uid="{00000000-0005-0000-0000-000023000000}"/>
    <cellStyle name="Normal 2 2 2 4" xfId="41" xr:uid="{00000000-0005-0000-0000-000024000000}"/>
    <cellStyle name="Normal 2 2 2 4 2" xfId="42" xr:uid="{00000000-0005-0000-0000-000025000000}"/>
    <cellStyle name="Normal 2 2_PLAN+REVISADO-+TRANSPARENCIA+GUBERNAMENTAL+(2)" xfId="43" xr:uid="{00000000-0005-0000-0000-000026000000}"/>
    <cellStyle name="Normal 2 3" xfId="44" xr:uid="{00000000-0005-0000-0000-000027000000}"/>
    <cellStyle name="Normal 2 3 2" xfId="45" xr:uid="{00000000-0005-0000-0000-000028000000}"/>
    <cellStyle name="Normal 2 3 3" xfId="46" xr:uid="{00000000-0005-0000-0000-000029000000}"/>
    <cellStyle name="Normal 2 3 4" xfId="47" xr:uid="{00000000-0005-0000-0000-00002A000000}"/>
    <cellStyle name="Normal 2 4" xfId="4" xr:uid="{00000000-0005-0000-0000-00002B000000}"/>
    <cellStyle name="Normal 2 4 2" xfId="48" xr:uid="{00000000-0005-0000-0000-00002C000000}"/>
    <cellStyle name="Normal 2_PLAN+REVISADO-+TRANSPARENCIA+GUBERNAMENTAL+(2)" xfId="49" xr:uid="{00000000-0005-0000-0000-00002D000000}"/>
    <cellStyle name="Normal 3" xfId="50" xr:uid="{00000000-0005-0000-0000-00002E000000}"/>
    <cellStyle name="Normal 3 2" xfId="51" xr:uid="{00000000-0005-0000-0000-00002F000000}"/>
    <cellStyle name="Normal 3 2 2" xfId="52" xr:uid="{00000000-0005-0000-0000-000030000000}"/>
    <cellStyle name="Normal 3 2 3" xfId="53" xr:uid="{00000000-0005-0000-0000-000031000000}"/>
    <cellStyle name="Normal 3 2 4" xfId="54" xr:uid="{00000000-0005-0000-0000-000032000000}"/>
    <cellStyle name="Normal 3 3" xfId="55" xr:uid="{00000000-0005-0000-0000-000033000000}"/>
    <cellStyle name="Normal 3 3 2" xfId="6" xr:uid="{00000000-0005-0000-0000-000034000000}"/>
    <cellStyle name="Normal 3_PLAN+REVISADO-+TRANSPARENCIA+GUBERNAMENTAL+(2)" xfId="56" xr:uid="{00000000-0005-0000-0000-000035000000}"/>
    <cellStyle name="Normal 4" xfId="57" xr:uid="{00000000-0005-0000-0000-000036000000}"/>
    <cellStyle name="Normal 4 2" xfId="7" xr:uid="{00000000-0005-0000-0000-000037000000}"/>
    <cellStyle name="Normal 5" xfId="58" xr:uid="{00000000-0005-0000-0000-000038000000}"/>
    <cellStyle name="Normal 5 2" xfId="59" xr:uid="{00000000-0005-0000-0000-000039000000}"/>
    <cellStyle name="Normal 5 3" xfId="60" xr:uid="{00000000-0005-0000-0000-00003A000000}"/>
    <cellStyle name="Normal 6" xfId="61" xr:uid="{00000000-0005-0000-0000-00003B000000}"/>
    <cellStyle name="Normal 7" xfId="62" xr:uid="{00000000-0005-0000-0000-00003C000000}"/>
    <cellStyle name="Normal 8" xfId="63" xr:uid="{00000000-0005-0000-0000-00003D000000}"/>
    <cellStyle name="Normal 9" xfId="64" xr:uid="{00000000-0005-0000-0000-00003E000000}"/>
    <cellStyle name="Percent" xfId="83" builtinId="5"/>
    <cellStyle name="Porcentual 2" xfId="3" xr:uid="{00000000-0005-0000-0000-000040000000}"/>
    <cellStyle name="Porcentual 2 2" xfId="65" xr:uid="{00000000-0005-0000-0000-000041000000}"/>
    <cellStyle name="Porcentual 2 2 2" xfId="66" xr:uid="{00000000-0005-0000-0000-000042000000}"/>
    <cellStyle name="Porcentual 3" xfId="5" xr:uid="{00000000-0005-0000-0000-000043000000}"/>
    <cellStyle name="Porcentual 3 2" xfId="67" xr:uid="{00000000-0005-0000-0000-000044000000}"/>
    <cellStyle name="Porcentual 3 2 2" xfId="68" xr:uid="{00000000-0005-0000-0000-000045000000}"/>
    <cellStyle name="Porcentual 3 2 2 2" xfId="69" xr:uid="{00000000-0005-0000-0000-000046000000}"/>
    <cellStyle name="Porcentual 3 2 3" xfId="8" xr:uid="{00000000-0005-0000-0000-000047000000}"/>
    <cellStyle name="Porcentual 3 3" xfId="70" xr:uid="{00000000-0005-0000-0000-000048000000}"/>
    <cellStyle name="Porcentual 3 3 2" xfId="71" xr:uid="{00000000-0005-0000-0000-000049000000}"/>
    <cellStyle name="Porcentual 3 3 3" xfId="72" xr:uid="{00000000-0005-0000-0000-00004A000000}"/>
    <cellStyle name="Porcentual 4" xfId="73" xr:uid="{00000000-0005-0000-0000-00004B000000}"/>
    <cellStyle name="Porcentual 4 2" xfId="74" xr:uid="{00000000-0005-0000-0000-00004C000000}"/>
    <cellStyle name="Porcentual 5" xfId="75" xr:uid="{00000000-0005-0000-0000-00004D000000}"/>
    <cellStyle name="Porcentual 6" xfId="76" xr:uid="{00000000-0005-0000-0000-00004E000000}"/>
    <cellStyle name="Porcentual 6 2" xfId="77" xr:uid="{00000000-0005-0000-0000-00004F000000}"/>
    <cellStyle name="Porcentual 7" xfId="78" xr:uid="{00000000-0005-0000-0000-000050000000}"/>
    <cellStyle name="Porcentual 7 2" xfId="79" xr:uid="{00000000-0005-0000-0000-000051000000}"/>
    <cellStyle name="Porcentual 8" xfId="80" xr:uid="{00000000-0005-0000-0000-000052000000}"/>
    <cellStyle name="Porcentual 8 2" xfId="81" xr:uid="{00000000-0005-0000-0000-000053000000}"/>
  </cellStyles>
  <dxfs count="31">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EF9F4"/>
      <color rgb="FFFEF4EC"/>
      <color rgb="FFE8F5F8"/>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0"/>
  <sheetViews>
    <sheetView showGridLines="0" tabSelected="1" zoomScale="60" zoomScaleNormal="60" zoomScaleSheetLayoutView="25" zoomScalePageLayoutView="70" workbookViewId="0">
      <selection activeCell="A10" sqref="A10:N10"/>
    </sheetView>
  </sheetViews>
  <sheetFormatPr defaultColWidth="20.7109375" defaultRowHeight="20.25"/>
  <cols>
    <col min="1" max="1" width="9.140625" style="1" customWidth="1"/>
    <col min="2" max="2" width="57.28515625" style="4" customWidth="1"/>
    <col min="3" max="3" width="30.42578125" style="4" customWidth="1"/>
    <col min="4" max="4" width="24.140625" style="1" customWidth="1"/>
    <col min="5" max="5" width="20.7109375" style="1" customWidth="1"/>
    <col min="6" max="7" width="20.7109375" style="158" customWidth="1"/>
    <col min="8" max="8" width="25.7109375" style="2" customWidth="1"/>
    <col min="9" max="9" width="25.7109375" style="1" customWidth="1"/>
    <col min="10" max="10" width="35.7109375" style="1" customWidth="1"/>
    <col min="11" max="11" width="20.7109375" style="165" customWidth="1"/>
    <col min="12" max="12" width="21.85546875" style="1" customWidth="1"/>
    <col min="13" max="13" width="43.85546875" style="1" customWidth="1"/>
    <col min="14" max="14" width="6.85546875" style="1" customWidth="1"/>
    <col min="15" max="15" width="10.5703125" style="1" customWidth="1"/>
    <col min="16" max="16" width="39.5703125" style="1" customWidth="1"/>
    <col min="17" max="17" width="29.28515625" style="1" customWidth="1"/>
    <col min="18" max="18" width="65.85546875" style="1" customWidth="1"/>
    <col min="19" max="16384" width="20.7109375" style="1"/>
  </cols>
  <sheetData>
    <row r="1" spans="1:18" ht="15">
      <c r="A1" s="269"/>
      <c r="B1" s="269"/>
      <c r="C1" s="269"/>
      <c r="D1" s="269"/>
      <c r="E1" s="269"/>
      <c r="F1" s="269"/>
      <c r="G1" s="269"/>
      <c r="H1" s="269"/>
      <c r="I1" s="269"/>
      <c r="J1" s="269"/>
      <c r="K1" s="269"/>
      <c r="L1" s="269"/>
      <c r="M1" s="269"/>
      <c r="N1" s="269"/>
      <c r="O1" s="269"/>
      <c r="P1" s="269"/>
      <c r="Q1" s="16"/>
    </row>
    <row r="2" spans="1:18" ht="15.75">
      <c r="A2" s="277" t="s">
        <v>12</v>
      </c>
      <c r="B2" s="277"/>
      <c r="C2" s="277"/>
      <c r="D2" s="277"/>
      <c r="E2" s="277"/>
      <c r="F2" s="277"/>
      <c r="G2" s="277"/>
      <c r="H2" s="277"/>
      <c r="I2" s="277"/>
      <c r="J2" s="277"/>
      <c r="K2" s="277"/>
      <c r="L2" s="277"/>
      <c r="M2" s="277"/>
      <c r="N2" s="24"/>
      <c r="O2" s="24"/>
      <c r="P2" s="24"/>
      <c r="Q2" s="24"/>
    </row>
    <row r="3" spans="1:18" ht="14.25">
      <c r="A3" s="278" t="s">
        <v>13</v>
      </c>
      <c r="B3" s="278"/>
      <c r="C3" s="278"/>
      <c r="D3" s="278"/>
      <c r="E3" s="278"/>
      <c r="F3" s="278"/>
      <c r="G3" s="278"/>
      <c r="H3" s="278"/>
      <c r="I3" s="278"/>
      <c r="J3" s="278"/>
      <c r="K3" s="278"/>
      <c r="L3" s="278"/>
      <c r="M3" s="278"/>
      <c r="N3" s="25"/>
      <c r="O3" s="25"/>
      <c r="P3" s="25"/>
      <c r="Q3" s="25"/>
    </row>
    <row r="4" spans="1:18">
      <c r="A4" s="279" t="s">
        <v>167</v>
      </c>
      <c r="B4" s="279"/>
      <c r="C4" s="279"/>
      <c r="D4" s="279"/>
      <c r="E4" s="279"/>
      <c r="F4" s="279"/>
      <c r="G4" s="279"/>
      <c r="H4" s="279"/>
      <c r="I4" s="279"/>
      <c r="J4" s="279"/>
      <c r="K4" s="279"/>
      <c r="L4" s="279"/>
      <c r="M4" s="279"/>
      <c r="N4" s="26"/>
      <c r="O4" s="26"/>
      <c r="P4" s="26"/>
      <c r="Q4" s="26"/>
    </row>
    <row r="5" spans="1:18">
      <c r="A5" s="279" t="s">
        <v>14</v>
      </c>
      <c r="B5" s="279"/>
      <c r="C5" s="279"/>
      <c r="D5" s="279"/>
      <c r="E5" s="279"/>
      <c r="F5" s="279"/>
      <c r="G5" s="279"/>
      <c r="H5" s="279"/>
      <c r="I5" s="279"/>
      <c r="J5" s="279"/>
      <c r="K5" s="279"/>
      <c r="L5" s="279"/>
      <c r="M5" s="279"/>
      <c r="N5" s="26"/>
      <c r="O5" s="26"/>
      <c r="P5" s="26"/>
      <c r="Q5" s="26"/>
    </row>
    <row r="6" spans="1:18" ht="21.75" thickBot="1">
      <c r="A6" s="17"/>
      <c r="B6" s="18"/>
      <c r="C6" s="18"/>
      <c r="D6" s="19"/>
      <c r="E6" s="19"/>
      <c r="F6" s="19"/>
      <c r="G6" s="19"/>
      <c r="H6" s="19"/>
      <c r="I6" s="20"/>
      <c r="J6" s="20"/>
      <c r="K6" s="236"/>
      <c r="L6" s="20"/>
      <c r="M6" s="21"/>
      <c r="N6" s="21"/>
      <c r="O6" s="21"/>
      <c r="P6" s="19"/>
      <c r="Q6" s="16"/>
    </row>
    <row r="7" spans="1:18" ht="33" customHeight="1" thickBot="1">
      <c r="A7" s="290" t="s">
        <v>15</v>
      </c>
      <c r="B7" s="291"/>
      <c r="C7" s="291"/>
      <c r="D7" s="291"/>
      <c r="E7" s="291"/>
      <c r="F7" s="291"/>
      <c r="G7" s="291"/>
      <c r="H7" s="291"/>
      <c r="I7" s="291"/>
      <c r="J7" s="291"/>
      <c r="K7" s="291"/>
      <c r="L7" s="291"/>
      <c r="M7" s="292"/>
      <c r="N7" s="23"/>
      <c r="O7" s="293" t="s">
        <v>66</v>
      </c>
      <c r="P7" s="294"/>
      <c r="Q7" s="294"/>
      <c r="R7" s="294"/>
    </row>
    <row r="8" spans="1:18" ht="51" customHeight="1">
      <c r="A8" s="322" t="s">
        <v>16</v>
      </c>
      <c r="B8" s="323"/>
      <c r="C8" s="323"/>
      <c r="D8" s="324"/>
      <c r="E8" s="334" t="s">
        <v>114</v>
      </c>
      <c r="F8" s="335"/>
      <c r="G8" s="335"/>
      <c r="H8" s="336"/>
      <c r="I8" s="331" t="s">
        <v>108</v>
      </c>
      <c r="J8" s="332"/>
      <c r="K8" s="333"/>
      <c r="L8" s="273" t="s">
        <v>165</v>
      </c>
      <c r="M8" s="274"/>
      <c r="N8" s="22"/>
      <c r="O8" s="9" t="s">
        <v>7</v>
      </c>
      <c r="P8" s="10" t="s">
        <v>3</v>
      </c>
      <c r="Q8" s="169" t="s">
        <v>119</v>
      </c>
      <c r="R8" s="170" t="s">
        <v>128</v>
      </c>
    </row>
    <row r="9" spans="1:18" ht="49.5" customHeight="1" thickBot="1">
      <c r="A9" s="325" t="s">
        <v>126</v>
      </c>
      <c r="B9" s="326"/>
      <c r="C9" s="326"/>
      <c r="D9" s="327"/>
      <c r="E9" s="283">
        <v>43089</v>
      </c>
      <c r="F9" s="284"/>
      <c r="G9" s="284"/>
      <c r="H9" s="285"/>
      <c r="I9" s="343">
        <v>112</v>
      </c>
      <c r="J9" s="344"/>
      <c r="K9" s="345"/>
      <c r="L9" s="275" t="s">
        <v>166</v>
      </c>
      <c r="M9" s="276"/>
      <c r="N9" s="22"/>
      <c r="O9" s="9" t="s">
        <v>8</v>
      </c>
      <c r="P9" s="11" t="s">
        <v>2</v>
      </c>
      <c r="Q9" s="169" t="s">
        <v>120</v>
      </c>
      <c r="R9" s="171" t="s">
        <v>129</v>
      </c>
    </row>
    <row r="10" spans="1:18" ht="80.25" customHeight="1">
      <c r="A10" s="272"/>
      <c r="B10" s="272"/>
      <c r="C10" s="272"/>
      <c r="D10" s="272"/>
      <c r="E10" s="272"/>
      <c r="F10" s="272"/>
      <c r="G10" s="272"/>
      <c r="H10" s="272"/>
      <c r="I10" s="272"/>
      <c r="J10" s="272"/>
      <c r="K10" s="272"/>
      <c r="L10" s="272"/>
      <c r="M10" s="272"/>
      <c r="N10" s="272"/>
      <c r="O10" s="9" t="s">
        <v>10</v>
      </c>
      <c r="P10" s="12" t="s">
        <v>9</v>
      </c>
      <c r="Q10" s="172" t="s">
        <v>122</v>
      </c>
      <c r="R10" s="171" t="s">
        <v>130</v>
      </c>
    </row>
    <row r="11" spans="1:18" ht="41.25" thickBot="1">
      <c r="A11" s="3"/>
      <c r="B11" s="5"/>
      <c r="C11" s="5"/>
      <c r="D11" s="3"/>
      <c r="E11" s="3"/>
      <c r="F11" s="142"/>
      <c r="G11" s="142"/>
      <c r="O11" s="132" t="s">
        <v>116</v>
      </c>
      <c r="P11" s="134" t="s">
        <v>110</v>
      </c>
      <c r="Q11" s="173" t="s">
        <v>124</v>
      </c>
      <c r="R11" s="171" t="s">
        <v>131</v>
      </c>
    </row>
    <row r="12" spans="1:18" ht="30.75" customHeight="1">
      <c r="A12" s="340" t="s">
        <v>65</v>
      </c>
      <c r="B12" s="341"/>
      <c r="C12" s="341"/>
      <c r="D12" s="341"/>
      <c r="E12" s="341"/>
      <c r="F12" s="341"/>
      <c r="G12" s="342"/>
      <c r="H12" s="337" t="s">
        <v>28</v>
      </c>
      <c r="I12" s="338"/>
      <c r="J12" s="339"/>
      <c r="K12" s="280" t="s">
        <v>26</v>
      </c>
      <c r="L12" s="281"/>
      <c r="M12" s="282"/>
      <c r="N12" s="8"/>
      <c r="O12" s="132" t="s">
        <v>112</v>
      </c>
      <c r="P12" s="133" t="s">
        <v>117</v>
      </c>
      <c r="Q12" s="183"/>
      <c r="R12" s="184"/>
    </row>
    <row r="13" spans="1:18" ht="87" customHeight="1" thickBot="1">
      <c r="A13" s="68" t="s">
        <v>0</v>
      </c>
      <c r="B13" s="69" t="s">
        <v>29</v>
      </c>
      <c r="C13" s="69" t="s">
        <v>1</v>
      </c>
      <c r="D13" s="69" t="s">
        <v>31</v>
      </c>
      <c r="E13" s="28" t="s">
        <v>32</v>
      </c>
      <c r="F13" s="69" t="s">
        <v>30</v>
      </c>
      <c r="G13" s="70" t="s">
        <v>63</v>
      </c>
      <c r="H13" s="65" t="s">
        <v>64</v>
      </c>
      <c r="I13" s="66" t="s">
        <v>5</v>
      </c>
      <c r="J13" s="67" t="s">
        <v>6</v>
      </c>
      <c r="K13" s="63" t="s">
        <v>27</v>
      </c>
      <c r="L13" s="72" t="s">
        <v>67</v>
      </c>
      <c r="M13" s="64" t="s">
        <v>11</v>
      </c>
      <c r="N13" s="8"/>
    </row>
    <row r="14" spans="1:18" ht="24" customHeight="1" thickBot="1">
      <c r="A14" s="286" t="s">
        <v>33</v>
      </c>
      <c r="B14" s="287"/>
      <c r="C14" s="287"/>
      <c r="D14" s="287"/>
      <c r="E14" s="287"/>
      <c r="F14" s="288"/>
      <c r="G14" s="287"/>
      <c r="H14" s="288"/>
      <c r="I14" s="287"/>
      <c r="J14" s="287"/>
      <c r="K14" s="287"/>
      <c r="L14" s="287"/>
      <c r="M14" s="289"/>
      <c r="N14" s="8"/>
    </row>
    <row r="15" spans="1:18" ht="90" customHeight="1">
      <c r="A15" s="73">
        <v>1</v>
      </c>
      <c r="B15" s="74" t="s">
        <v>17</v>
      </c>
      <c r="C15" s="77" t="s">
        <v>68</v>
      </c>
      <c r="D15" s="83" t="s">
        <v>86</v>
      </c>
      <c r="E15" s="135">
        <v>3</v>
      </c>
      <c r="F15" s="146" t="s">
        <v>119</v>
      </c>
      <c r="G15" s="174">
        <v>1</v>
      </c>
      <c r="H15" s="175">
        <v>44</v>
      </c>
      <c r="I15" s="176">
        <v>43182</v>
      </c>
      <c r="J15" s="107" t="s">
        <v>133</v>
      </c>
      <c r="K15" s="247" t="s">
        <v>2</v>
      </c>
      <c r="L15" s="128">
        <v>3</v>
      </c>
      <c r="M15" s="92" t="s">
        <v>154</v>
      </c>
      <c r="N15" s="8"/>
    </row>
    <row r="16" spans="1:18" ht="155.25" customHeight="1">
      <c r="A16" s="75">
        <v>2</v>
      </c>
      <c r="B16" s="32" t="s">
        <v>18</v>
      </c>
      <c r="C16" s="32" t="s">
        <v>69</v>
      </c>
      <c r="D16" s="84" t="s">
        <v>91</v>
      </c>
      <c r="E16" s="136">
        <v>7</v>
      </c>
      <c r="F16" s="146" t="s">
        <v>120</v>
      </c>
      <c r="G16" s="159">
        <v>1</v>
      </c>
      <c r="H16" s="108"/>
      <c r="I16" s="109"/>
      <c r="J16" s="110"/>
      <c r="K16" s="237"/>
      <c r="L16" s="96"/>
      <c r="M16" s="93"/>
      <c r="N16" s="27"/>
    </row>
    <row r="17" spans="1:16" s="6" customFormat="1" ht="126">
      <c r="A17" s="75">
        <v>3</v>
      </c>
      <c r="B17" s="33" t="s">
        <v>118</v>
      </c>
      <c r="C17" s="32" t="s">
        <v>70</v>
      </c>
      <c r="D17" s="85" t="s">
        <v>87</v>
      </c>
      <c r="E17" s="137">
        <v>7</v>
      </c>
      <c r="F17" s="146" t="s">
        <v>120</v>
      </c>
      <c r="G17" s="160">
        <v>1</v>
      </c>
      <c r="H17" s="111"/>
      <c r="I17" s="109"/>
      <c r="J17" s="110"/>
      <c r="K17" s="237"/>
      <c r="L17" s="96"/>
      <c r="M17" s="93"/>
      <c r="N17" s="13"/>
    </row>
    <row r="18" spans="1:16" s="6" customFormat="1" ht="56.25">
      <c r="A18" s="328">
        <v>4</v>
      </c>
      <c r="B18" s="33" t="s">
        <v>19</v>
      </c>
      <c r="C18" s="295" t="s">
        <v>90</v>
      </c>
      <c r="D18" s="295" t="s">
        <v>89</v>
      </c>
      <c r="E18" s="138">
        <v>3</v>
      </c>
      <c r="F18" s="147"/>
      <c r="G18" s="161"/>
      <c r="H18" s="112"/>
      <c r="J18" s="113" t="s">
        <v>155</v>
      </c>
      <c r="K18" s="315" t="s">
        <v>2</v>
      </c>
      <c r="L18" s="317">
        <v>0.25</v>
      </c>
      <c r="M18" s="319" t="s">
        <v>154</v>
      </c>
      <c r="N18" s="13"/>
    </row>
    <row r="19" spans="1:16" s="6" customFormat="1" ht="75">
      <c r="A19" s="329"/>
      <c r="B19" s="34" t="s">
        <v>20</v>
      </c>
      <c r="C19" s="296"/>
      <c r="D19" s="296"/>
      <c r="E19" s="140">
        <v>1</v>
      </c>
      <c r="F19" s="148" t="s">
        <v>121</v>
      </c>
      <c r="G19" s="160">
        <v>1</v>
      </c>
      <c r="I19" s="250"/>
      <c r="J19" s="178"/>
      <c r="K19" s="316"/>
      <c r="L19" s="318"/>
      <c r="M19" s="320"/>
      <c r="N19" s="13"/>
    </row>
    <row r="20" spans="1:16" s="6" customFormat="1" ht="51" customHeight="1">
      <c r="A20" s="330"/>
      <c r="B20" s="35" t="s">
        <v>21</v>
      </c>
      <c r="C20" s="297"/>
      <c r="D20" s="297"/>
      <c r="E20" s="139">
        <v>2</v>
      </c>
      <c r="F20" s="149" t="s">
        <v>119</v>
      </c>
      <c r="G20" s="162">
        <v>1</v>
      </c>
      <c r="H20" s="182">
        <v>1</v>
      </c>
      <c r="I20" s="249" t="s">
        <v>132</v>
      </c>
      <c r="J20" s="115" t="s">
        <v>3</v>
      </c>
      <c r="K20" s="248" t="s">
        <v>9</v>
      </c>
      <c r="L20" s="241">
        <v>0</v>
      </c>
      <c r="M20" s="251" t="s">
        <v>134</v>
      </c>
      <c r="N20" s="13"/>
    </row>
    <row r="21" spans="1:16" s="6" customFormat="1" ht="23.25">
      <c r="A21" s="328">
        <v>5</v>
      </c>
      <c r="B21" s="36" t="s">
        <v>22</v>
      </c>
      <c r="C21" s="295" t="s">
        <v>71</v>
      </c>
      <c r="D21" s="295" t="s">
        <v>88</v>
      </c>
      <c r="E21" s="138">
        <v>10</v>
      </c>
      <c r="F21" s="147"/>
      <c r="G21" s="163"/>
      <c r="H21" s="350">
        <v>1</v>
      </c>
      <c r="I21" s="353">
        <v>43263</v>
      </c>
      <c r="J21" s="113"/>
      <c r="K21" s="244"/>
      <c r="L21" s="177"/>
      <c r="M21" s="185"/>
      <c r="N21" s="13"/>
    </row>
    <row r="22" spans="1:16" s="6" customFormat="1" ht="191.25" customHeight="1">
      <c r="A22" s="329"/>
      <c r="B22" s="37" t="s">
        <v>23</v>
      </c>
      <c r="C22" s="296"/>
      <c r="D22" s="296"/>
      <c r="E22" s="140">
        <v>5</v>
      </c>
      <c r="F22" s="148" t="s">
        <v>121</v>
      </c>
      <c r="G22" s="160">
        <v>1</v>
      </c>
      <c r="H22" s="351"/>
      <c r="I22" s="354"/>
      <c r="J22" s="265" t="s">
        <v>174</v>
      </c>
      <c r="K22" s="245"/>
      <c r="L22" s="191">
        <v>0</v>
      </c>
      <c r="M22" s="189" t="s">
        <v>156</v>
      </c>
      <c r="N22" s="13"/>
    </row>
    <row r="23" spans="1:16" s="6" customFormat="1" ht="70.5" customHeight="1">
      <c r="A23" s="329"/>
      <c r="B23" s="38" t="s">
        <v>24</v>
      </c>
      <c r="C23" s="296"/>
      <c r="D23" s="296"/>
      <c r="E23" s="140">
        <v>2</v>
      </c>
      <c r="F23" s="148" t="s">
        <v>119</v>
      </c>
      <c r="G23" s="163">
        <v>1</v>
      </c>
      <c r="H23" s="351"/>
      <c r="I23" s="354"/>
      <c r="J23" s="114" t="s">
        <v>157</v>
      </c>
      <c r="K23" s="246" t="s">
        <v>3</v>
      </c>
      <c r="L23" s="191">
        <v>2</v>
      </c>
      <c r="M23" s="188"/>
      <c r="N23" s="13"/>
    </row>
    <row r="24" spans="1:16" s="6" customFormat="1" ht="115.5" customHeight="1" thickBot="1">
      <c r="A24" s="346"/>
      <c r="B24" s="76" t="s">
        <v>25</v>
      </c>
      <c r="C24" s="347"/>
      <c r="D24" s="347"/>
      <c r="E24" s="141">
        <v>3</v>
      </c>
      <c r="F24" s="150" t="s">
        <v>120</v>
      </c>
      <c r="G24" s="164">
        <v>1</v>
      </c>
      <c r="H24" s="352"/>
      <c r="I24" s="355"/>
      <c r="J24" s="266" t="s">
        <v>175</v>
      </c>
      <c r="K24" s="240"/>
      <c r="L24" s="187"/>
      <c r="M24" s="186"/>
      <c r="N24" s="13"/>
    </row>
    <row r="25" spans="1:16" s="6" customFormat="1" ht="28.5" customHeight="1" thickBot="1">
      <c r="A25" s="286" t="s">
        <v>34</v>
      </c>
      <c r="B25" s="287"/>
      <c r="C25" s="287"/>
      <c r="D25" s="287"/>
      <c r="E25" s="287"/>
      <c r="F25" s="359"/>
      <c r="G25" s="287"/>
      <c r="H25" s="287"/>
      <c r="I25" s="287"/>
      <c r="J25" s="287"/>
      <c r="K25" s="287"/>
      <c r="L25" s="287"/>
      <c r="M25" s="289"/>
      <c r="N25" s="14"/>
      <c r="O25" s="7"/>
      <c r="P25" s="7"/>
    </row>
    <row r="26" spans="1:16" s="6" customFormat="1" ht="75" customHeight="1">
      <c r="A26" s="48">
        <v>6</v>
      </c>
      <c r="B26" s="35" t="s">
        <v>35</v>
      </c>
      <c r="C26" s="35" t="s">
        <v>72</v>
      </c>
      <c r="D26" s="47" t="s">
        <v>92</v>
      </c>
      <c r="E26" s="48">
        <v>8</v>
      </c>
      <c r="F26" s="148" t="s">
        <v>125</v>
      </c>
      <c r="G26" s="151">
        <v>4</v>
      </c>
      <c r="H26" s="262">
        <v>1</v>
      </c>
      <c r="I26" s="116"/>
      <c r="J26" s="116" t="s">
        <v>176</v>
      </c>
      <c r="K26" s="238"/>
      <c r="L26" s="94"/>
      <c r="M26" s="95"/>
      <c r="N26" s="14"/>
    </row>
    <row r="27" spans="1:16" s="7" customFormat="1" ht="144">
      <c r="A27" s="40">
        <v>7</v>
      </c>
      <c r="B27" s="39" t="s">
        <v>36</v>
      </c>
      <c r="C27" s="39" t="s">
        <v>73</v>
      </c>
      <c r="D27" s="85" t="s">
        <v>93</v>
      </c>
      <c r="E27" s="40">
        <v>5</v>
      </c>
      <c r="F27" s="152" t="s">
        <v>120</v>
      </c>
      <c r="G27" s="152">
        <v>1</v>
      </c>
      <c r="H27" s="117"/>
      <c r="I27" s="117"/>
      <c r="J27" s="117"/>
      <c r="K27" s="239"/>
      <c r="L27" s="96"/>
      <c r="M27" s="97"/>
      <c r="N27" s="14"/>
      <c r="O27" s="6"/>
      <c r="P27" s="6"/>
    </row>
    <row r="28" spans="1:16" s="6" customFormat="1" ht="270.75" thickBot="1">
      <c r="A28" s="41">
        <v>8</v>
      </c>
      <c r="B28" s="33" t="s">
        <v>37</v>
      </c>
      <c r="C28" s="77" t="s">
        <v>74</v>
      </c>
      <c r="D28" s="86" t="s">
        <v>94</v>
      </c>
      <c r="E28" s="41">
        <v>2</v>
      </c>
      <c r="F28" s="153" t="s">
        <v>119</v>
      </c>
      <c r="G28" s="181">
        <v>1</v>
      </c>
      <c r="H28" s="180">
        <v>3</v>
      </c>
      <c r="I28" s="179"/>
      <c r="J28" s="252" t="s">
        <v>158</v>
      </c>
      <c r="K28" s="98" t="s">
        <v>9</v>
      </c>
      <c r="L28" s="98">
        <v>0</v>
      </c>
      <c r="M28" s="190" t="s">
        <v>159</v>
      </c>
      <c r="N28" s="15"/>
    </row>
    <row r="29" spans="1:16" s="6" customFormat="1" ht="24" customHeight="1" thickBot="1">
      <c r="A29" s="360" t="s">
        <v>38</v>
      </c>
      <c r="B29" s="288"/>
      <c r="C29" s="288"/>
      <c r="D29" s="288"/>
      <c r="E29" s="288"/>
      <c r="F29" s="288"/>
      <c r="G29" s="288"/>
      <c r="H29" s="288"/>
      <c r="I29" s="288"/>
      <c r="J29" s="288"/>
      <c r="K29" s="288"/>
      <c r="L29" s="288"/>
      <c r="M29" s="361"/>
      <c r="N29" s="15"/>
    </row>
    <row r="30" spans="1:16" s="6" customFormat="1" ht="33.75" customHeight="1">
      <c r="A30" s="366">
        <v>9</v>
      </c>
      <c r="B30" s="78" t="s">
        <v>39</v>
      </c>
      <c r="C30" s="369" t="s">
        <v>75</v>
      </c>
      <c r="D30" s="372" t="s">
        <v>115</v>
      </c>
      <c r="E30" s="46">
        <v>7</v>
      </c>
      <c r="F30" s="167"/>
      <c r="G30" s="167"/>
      <c r="H30" s="192"/>
      <c r="I30" s="192"/>
      <c r="J30" s="234"/>
      <c r="K30" s="233"/>
      <c r="L30" s="235"/>
      <c r="M30" s="195"/>
      <c r="N30" s="15"/>
    </row>
    <row r="31" spans="1:16" s="6" customFormat="1" ht="93" customHeight="1">
      <c r="A31" s="367"/>
      <c r="B31" s="79" t="s">
        <v>50</v>
      </c>
      <c r="C31" s="370"/>
      <c r="D31" s="307"/>
      <c r="E31" s="130">
        <v>2</v>
      </c>
      <c r="F31" s="168" t="s">
        <v>119</v>
      </c>
      <c r="G31" s="168">
        <v>1</v>
      </c>
      <c r="H31" s="253">
        <v>1</v>
      </c>
      <c r="I31" s="253" t="s">
        <v>160</v>
      </c>
      <c r="J31" s="254"/>
      <c r="K31" s="199" t="s">
        <v>3</v>
      </c>
      <c r="L31" s="199">
        <v>2</v>
      </c>
      <c r="M31" s="198" t="s">
        <v>161</v>
      </c>
      <c r="N31" s="14"/>
    </row>
    <row r="32" spans="1:16" s="6" customFormat="1" ht="51" customHeight="1">
      <c r="A32" s="367"/>
      <c r="B32" s="79" t="s">
        <v>51</v>
      </c>
      <c r="C32" s="370"/>
      <c r="D32" s="307"/>
      <c r="E32" s="130">
        <v>1</v>
      </c>
      <c r="F32" s="168" t="s">
        <v>120</v>
      </c>
      <c r="G32" s="168">
        <v>1</v>
      </c>
      <c r="H32" s="259">
        <v>4</v>
      </c>
      <c r="I32" s="263">
        <v>43215</v>
      </c>
      <c r="J32" s="118" t="s">
        <v>170</v>
      </c>
      <c r="K32" s="210"/>
      <c r="L32" s="196"/>
      <c r="M32" s="196"/>
      <c r="N32" s="15"/>
    </row>
    <row r="33" spans="1:49" s="6" customFormat="1" ht="42.75" customHeight="1">
      <c r="A33" s="367"/>
      <c r="B33" s="362" t="s">
        <v>52</v>
      </c>
      <c r="C33" s="370"/>
      <c r="D33" s="307"/>
      <c r="E33" s="270">
        <v>4</v>
      </c>
      <c r="F33" s="348" t="s">
        <v>123</v>
      </c>
      <c r="G33" s="348">
        <v>2</v>
      </c>
      <c r="H33" s="193"/>
      <c r="I33" s="261" t="s">
        <v>169</v>
      </c>
      <c r="J33" s="118"/>
      <c r="K33" s="364"/>
      <c r="L33" s="196"/>
      <c r="M33" s="196"/>
      <c r="N33" s="15"/>
    </row>
    <row r="34" spans="1:49" s="6" customFormat="1" ht="41.25" customHeight="1">
      <c r="A34" s="368"/>
      <c r="B34" s="363"/>
      <c r="C34" s="371"/>
      <c r="D34" s="308"/>
      <c r="E34" s="271"/>
      <c r="F34" s="349"/>
      <c r="G34" s="349"/>
      <c r="H34" s="194"/>
      <c r="I34" s="194"/>
      <c r="J34" s="119"/>
      <c r="K34" s="365"/>
      <c r="L34" s="197"/>
      <c r="M34" s="197"/>
      <c r="N34" s="14"/>
    </row>
    <row r="35" spans="1:49" s="6" customFormat="1" ht="27.75">
      <c r="A35" s="304">
        <v>10</v>
      </c>
      <c r="B35" s="53" t="s">
        <v>40</v>
      </c>
      <c r="C35" s="306" t="s">
        <v>76</v>
      </c>
      <c r="D35" s="306" t="s">
        <v>96</v>
      </c>
      <c r="E35" s="49">
        <v>8</v>
      </c>
      <c r="F35" s="153"/>
      <c r="G35" s="153"/>
      <c r="H35" s="255"/>
      <c r="I35" s="301"/>
      <c r="J35" s="120"/>
      <c r="K35" s="233"/>
      <c r="L35" s="201"/>
      <c r="M35" s="201"/>
      <c r="N35" s="14"/>
      <c r="O35" s="7"/>
      <c r="P35" s="7"/>
    </row>
    <row r="36" spans="1:49" s="6" customFormat="1" ht="37.5">
      <c r="A36" s="304"/>
      <c r="B36" s="44" t="s">
        <v>56</v>
      </c>
      <c r="C36" s="307"/>
      <c r="D36" s="307"/>
      <c r="E36" s="270">
        <v>3</v>
      </c>
      <c r="F36" s="154" t="s">
        <v>127</v>
      </c>
      <c r="G36" s="154">
        <v>1</v>
      </c>
      <c r="H36" s="193"/>
      <c r="I36" s="302"/>
      <c r="J36" s="118"/>
      <c r="K36" s="211" t="s">
        <v>110</v>
      </c>
      <c r="L36" s="196"/>
      <c r="M36" s="196"/>
      <c r="N36" s="15"/>
      <c r="O36" s="7"/>
      <c r="P36" s="7"/>
    </row>
    <row r="37" spans="1:49" s="7" customFormat="1" ht="37.5">
      <c r="A37" s="304"/>
      <c r="B37" s="45" t="s">
        <v>55</v>
      </c>
      <c r="C37" s="307"/>
      <c r="D37" s="307"/>
      <c r="E37" s="270"/>
      <c r="F37" s="154"/>
      <c r="G37" s="154"/>
      <c r="H37" s="193"/>
      <c r="I37" s="302"/>
      <c r="J37" s="118"/>
      <c r="K37" s="210" t="s">
        <v>112</v>
      </c>
      <c r="L37" s="196"/>
      <c r="M37" s="196"/>
      <c r="N37" s="15"/>
      <c r="O37" s="6"/>
      <c r="P37" s="6"/>
    </row>
    <row r="38" spans="1:49" s="7" customFormat="1" ht="37.5">
      <c r="A38" s="304"/>
      <c r="B38" s="43" t="s">
        <v>53</v>
      </c>
      <c r="C38" s="307"/>
      <c r="D38" s="307"/>
      <c r="E38" s="130">
        <v>2</v>
      </c>
      <c r="F38" s="154" t="s">
        <v>124</v>
      </c>
      <c r="G38" s="154">
        <v>1</v>
      </c>
      <c r="H38" s="193"/>
      <c r="I38" s="302"/>
      <c r="J38" s="118"/>
      <c r="K38" s="210" t="s">
        <v>110</v>
      </c>
      <c r="L38" s="196"/>
      <c r="M38" s="196"/>
      <c r="N38" s="14"/>
      <c r="O38" s="6"/>
      <c r="P38" s="6"/>
    </row>
    <row r="39" spans="1:49" s="6" customFormat="1" ht="104.25" customHeight="1">
      <c r="A39" s="305"/>
      <c r="B39" s="35" t="s">
        <v>54</v>
      </c>
      <c r="C39" s="308"/>
      <c r="D39" s="308"/>
      <c r="E39" s="131">
        <v>3</v>
      </c>
      <c r="F39" s="148" t="s">
        <v>121</v>
      </c>
      <c r="G39" s="151">
        <v>1</v>
      </c>
      <c r="H39" s="260">
        <v>4</v>
      </c>
      <c r="I39" s="303"/>
      <c r="J39" s="267" t="s">
        <v>177</v>
      </c>
      <c r="K39" s="200"/>
      <c r="L39" s="200">
        <v>0</v>
      </c>
      <c r="M39" s="202" t="s">
        <v>156</v>
      </c>
      <c r="N39" s="14"/>
    </row>
    <row r="40" spans="1:49" s="6" customFormat="1" ht="93.75">
      <c r="A40" s="298">
        <v>11</v>
      </c>
      <c r="B40" s="50" t="s">
        <v>57</v>
      </c>
      <c r="C40" s="309" t="s">
        <v>77</v>
      </c>
      <c r="D40" s="80" t="s">
        <v>97</v>
      </c>
      <c r="E40" s="129">
        <v>4</v>
      </c>
      <c r="F40" s="155" t="s">
        <v>122</v>
      </c>
      <c r="G40" s="155">
        <v>1</v>
      </c>
      <c r="H40" s="121"/>
      <c r="I40" s="121"/>
      <c r="J40" s="121"/>
      <c r="K40" s="99" t="s">
        <v>110</v>
      </c>
      <c r="L40" s="100"/>
      <c r="M40" s="100"/>
      <c r="N40" s="14"/>
    </row>
    <row r="41" spans="1:49" s="6" customFormat="1" ht="105.75" customHeight="1">
      <c r="A41" s="299"/>
      <c r="B41" s="51" t="s">
        <v>41</v>
      </c>
      <c r="C41" s="310"/>
      <c r="D41" s="82" t="s">
        <v>98</v>
      </c>
      <c r="E41" s="243">
        <v>3</v>
      </c>
      <c r="F41" s="148" t="s">
        <v>121</v>
      </c>
      <c r="G41" s="143">
        <v>1</v>
      </c>
      <c r="H41" s="256"/>
      <c r="I41" s="256"/>
      <c r="J41" s="257" t="s">
        <v>168</v>
      </c>
      <c r="K41" s="204" t="s">
        <v>2</v>
      </c>
      <c r="L41" s="204">
        <v>0.75</v>
      </c>
      <c r="M41" s="203" t="s">
        <v>154</v>
      </c>
      <c r="N41" s="14"/>
    </row>
    <row r="42" spans="1:49" s="30" customFormat="1" ht="111" customHeight="1">
      <c r="A42" s="52">
        <v>12</v>
      </c>
      <c r="B42" s="31" t="s">
        <v>42</v>
      </c>
      <c r="C42" s="71" t="s">
        <v>78</v>
      </c>
      <c r="D42" s="71" t="s">
        <v>100</v>
      </c>
      <c r="E42" s="52">
        <v>3</v>
      </c>
      <c r="F42" s="144" t="s">
        <v>122</v>
      </c>
      <c r="G42" s="144">
        <v>1</v>
      </c>
      <c r="H42" s="123"/>
      <c r="I42" s="123"/>
      <c r="J42" s="123"/>
      <c r="K42" s="103" t="s">
        <v>110</v>
      </c>
      <c r="L42" s="104"/>
      <c r="M42" s="104"/>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row>
    <row r="43" spans="1:49" s="30" customFormat="1" ht="93" customHeight="1">
      <c r="A43" s="52">
        <v>13</v>
      </c>
      <c r="B43" s="33" t="s">
        <v>43</v>
      </c>
      <c r="C43" s="80" t="s">
        <v>95</v>
      </c>
      <c r="D43" s="71" t="s">
        <v>99</v>
      </c>
      <c r="E43" s="52">
        <v>3</v>
      </c>
      <c r="F43" s="144" t="s">
        <v>124</v>
      </c>
      <c r="G43" s="144">
        <v>1</v>
      </c>
      <c r="H43" s="123"/>
      <c r="I43" s="123"/>
      <c r="J43" s="123"/>
      <c r="K43" s="103" t="s">
        <v>110</v>
      </c>
      <c r="L43" s="104"/>
      <c r="M43" s="104"/>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row>
    <row r="44" spans="1:49" s="30" customFormat="1" ht="75">
      <c r="A44" s="298">
        <v>14</v>
      </c>
      <c r="B44" s="42" t="s">
        <v>44</v>
      </c>
      <c r="C44" s="309" t="s">
        <v>79</v>
      </c>
      <c r="D44" s="309" t="s">
        <v>101</v>
      </c>
      <c r="E44" s="56">
        <v>7</v>
      </c>
      <c r="F44" s="155" t="s">
        <v>122</v>
      </c>
      <c r="G44" s="155">
        <v>1</v>
      </c>
      <c r="H44" s="121"/>
      <c r="I44" s="121"/>
      <c r="J44" s="121"/>
      <c r="K44" s="312" t="s">
        <v>110</v>
      </c>
      <c r="L44" s="356"/>
      <c r="M44" s="100"/>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row>
    <row r="45" spans="1:49" s="30" customFormat="1" ht="23.25">
      <c r="A45" s="300"/>
      <c r="B45" s="53" t="s">
        <v>45</v>
      </c>
      <c r="C45" s="311"/>
      <c r="D45" s="311"/>
      <c r="E45" s="57">
        <v>2</v>
      </c>
      <c r="F45" s="156"/>
      <c r="G45" s="156"/>
      <c r="H45" s="124"/>
      <c r="I45" s="124"/>
      <c r="J45" s="124"/>
      <c r="K45" s="313"/>
      <c r="L45" s="357"/>
      <c r="M45" s="105"/>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row>
    <row r="46" spans="1:49" s="30" customFormat="1" ht="37.5">
      <c r="A46" s="300"/>
      <c r="B46" s="54" t="s">
        <v>46</v>
      </c>
      <c r="C46" s="311"/>
      <c r="D46" s="311"/>
      <c r="E46" s="57">
        <v>2</v>
      </c>
      <c r="F46" s="156"/>
      <c r="G46" s="156"/>
      <c r="H46" s="124"/>
      <c r="I46" s="124"/>
      <c r="J46" s="124"/>
      <c r="K46" s="313"/>
      <c r="L46" s="357"/>
      <c r="M46" s="105"/>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row>
    <row r="47" spans="1:49" s="30" customFormat="1" ht="23.25">
      <c r="A47" s="300"/>
      <c r="B47" s="54" t="s">
        <v>47</v>
      </c>
      <c r="C47" s="311"/>
      <c r="D47" s="311"/>
      <c r="E47" s="57">
        <v>1</v>
      </c>
      <c r="F47" s="156"/>
      <c r="G47" s="156"/>
      <c r="H47" s="124"/>
      <c r="I47" s="124"/>
      <c r="J47" s="124"/>
      <c r="K47" s="313"/>
      <c r="L47" s="357"/>
      <c r="M47" s="105"/>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row>
    <row r="48" spans="1:49" s="30" customFormat="1" ht="23.25">
      <c r="A48" s="299"/>
      <c r="B48" s="55" t="s">
        <v>48</v>
      </c>
      <c r="C48" s="310"/>
      <c r="D48" s="310"/>
      <c r="E48" s="58">
        <v>2</v>
      </c>
      <c r="F48" s="143"/>
      <c r="G48" s="143"/>
      <c r="H48" s="122"/>
      <c r="I48" s="122"/>
      <c r="J48" s="122"/>
      <c r="K48" s="314"/>
      <c r="L48" s="358"/>
      <c r="M48" s="102"/>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row>
    <row r="49" spans="1:49" s="30" customFormat="1" ht="108.75" thickBot="1">
      <c r="A49" s="56">
        <v>15</v>
      </c>
      <c r="B49" s="34" t="s">
        <v>49</v>
      </c>
      <c r="C49" s="87" t="s">
        <v>80</v>
      </c>
      <c r="D49" s="80" t="s">
        <v>102</v>
      </c>
      <c r="E49" s="56">
        <v>5</v>
      </c>
      <c r="F49" s="155" t="s">
        <v>120</v>
      </c>
      <c r="G49" s="155">
        <v>1</v>
      </c>
      <c r="H49" s="155">
        <v>2</v>
      </c>
      <c r="I49" s="268">
        <v>43285</v>
      </c>
      <c r="J49" s="121" t="s">
        <v>179</v>
      </c>
      <c r="K49" s="99"/>
      <c r="L49" s="100"/>
      <c r="M49" s="100"/>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row>
    <row r="50" spans="1:49" s="30" customFormat="1" ht="24" customHeight="1" thickBot="1">
      <c r="A50" s="286" t="s">
        <v>62</v>
      </c>
      <c r="B50" s="287"/>
      <c r="C50" s="287"/>
      <c r="D50" s="287"/>
      <c r="E50" s="287"/>
      <c r="F50" s="287"/>
      <c r="G50" s="287"/>
      <c r="H50" s="287"/>
      <c r="I50" s="287"/>
      <c r="J50" s="287"/>
      <c r="K50" s="287"/>
      <c r="L50" s="287"/>
      <c r="M50" s="28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row>
    <row r="51" spans="1:49" s="30" customFormat="1" ht="84.75" customHeight="1">
      <c r="A51" s="62">
        <v>16</v>
      </c>
      <c r="B51" s="35" t="s">
        <v>58</v>
      </c>
      <c r="C51" s="35" t="s">
        <v>81</v>
      </c>
      <c r="D51" s="88" t="s">
        <v>103</v>
      </c>
      <c r="E51" s="62">
        <v>4</v>
      </c>
      <c r="F51" s="143" t="s">
        <v>122</v>
      </c>
      <c r="G51" s="143">
        <v>1</v>
      </c>
      <c r="H51" s="125"/>
      <c r="I51" s="125"/>
      <c r="J51" s="125"/>
      <c r="K51" s="101" t="s">
        <v>110</v>
      </c>
      <c r="L51" s="101"/>
      <c r="M51" s="101"/>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row>
    <row r="52" spans="1:49" s="30" customFormat="1" ht="177" customHeight="1">
      <c r="A52" s="52">
        <v>17</v>
      </c>
      <c r="B52" s="39" t="s">
        <v>59</v>
      </c>
      <c r="C52" s="39" t="s">
        <v>82</v>
      </c>
      <c r="D52" s="89" t="s">
        <v>104</v>
      </c>
      <c r="E52" s="52">
        <v>6</v>
      </c>
      <c r="F52" s="144" t="s">
        <v>121</v>
      </c>
      <c r="G52" s="144">
        <v>12</v>
      </c>
      <c r="H52" s="126">
        <v>3</v>
      </c>
      <c r="I52" s="126" t="s">
        <v>173</v>
      </c>
      <c r="J52" s="126" t="s">
        <v>178</v>
      </c>
      <c r="K52" s="206" t="s">
        <v>2</v>
      </c>
      <c r="L52" s="206">
        <v>0.5</v>
      </c>
      <c r="M52" s="207" t="s">
        <v>162</v>
      </c>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row>
    <row r="53" spans="1:49" s="30" customFormat="1" ht="141.75" customHeight="1">
      <c r="A53" s="52">
        <v>18</v>
      </c>
      <c r="B53" s="39" t="s">
        <v>60</v>
      </c>
      <c r="C53" s="81" t="s">
        <v>83</v>
      </c>
      <c r="D53" s="89" t="s">
        <v>105</v>
      </c>
      <c r="E53" s="52">
        <v>3</v>
      </c>
      <c r="F53" s="144" t="s">
        <v>121</v>
      </c>
      <c r="G53" s="144" t="s">
        <v>112</v>
      </c>
      <c r="H53" s="258">
        <v>2</v>
      </c>
      <c r="I53" s="264" t="s">
        <v>172</v>
      </c>
      <c r="J53" s="258" t="s">
        <v>171</v>
      </c>
      <c r="K53" s="206" t="s">
        <v>2</v>
      </c>
      <c r="L53" s="206">
        <v>0.75</v>
      </c>
      <c r="M53" s="209" t="s">
        <v>163</v>
      </c>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row>
    <row r="54" spans="1:49" s="30" customFormat="1" ht="106.5" customHeight="1">
      <c r="A54" s="52">
        <v>19</v>
      </c>
      <c r="B54" s="39" t="s">
        <v>61</v>
      </c>
      <c r="C54" s="39" t="s">
        <v>84</v>
      </c>
      <c r="D54" s="89" t="s">
        <v>106</v>
      </c>
      <c r="E54" s="52">
        <v>2</v>
      </c>
      <c r="F54" s="144" t="s">
        <v>121</v>
      </c>
      <c r="G54" s="144" t="s">
        <v>112</v>
      </c>
      <c r="H54" s="258"/>
      <c r="I54" s="258"/>
      <c r="J54" s="258"/>
      <c r="K54" s="206"/>
      <c r="L54" s="206">
        <v>0</v>
      </c>
      <c r="M54" s="208" t="s">
        <v>164</v>
      </c>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row>
    <row r="55" spans="1:49" s="30" customFormat="1" ht="155.25" customHeight="1" thickBot="1">
      <c r="A55" s="52">
        <v>20</v>
      </c>
      <c r="B55" s="39" t="s">
        <v>4</v>
      </c>
      <c r="C55" s="39" t="s">
        <v>85</v>
      </c>
      <c r="D55" s="90" t="s">
        <v>107</v>
      </c>
      <c r="E55" s="52" t="s">
        <v>112</v>
      </c>
      <c r="F55" s="144"/>
      <c r="G55" s="144"/>
      <c r="H55" s="127"/>
      <c r="I55" s="127"/>
      <c r="J55" s="127"/>
      <c r="K55" s="242" t="s">
        <v>112</v>
      </c>
      <c r="L55" s="106"/>
      <c r="M55" s="106"/>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row>
    <row r="56" spans="1:49" s="30" customFormat="1" ht="23.25" customHeight="1" thickBot="1">
      <c r="A56" s="59"/>
      <c r="B56" s="60"/>
      <c r="C56" s="60"/>
      <c r="D56" s="60"/>
      <c r="E56" s="60"/>
      <c r="F56" s="145"/>
      <c r="G56" s="145"/>
      <c r="H56" s="321" t="s">
        <v>113</v>
      </c>
      <c r="I56" s="321"/>
      <c r="J56" s="321"/>
      <c r="K56" s="321"/>
      <c r="L56" s="205">
        <f>L15+L16+L17+L21++L26+L27+L28+L30+L35+L40+L42+L43+L44+L49+L51+L52+L53+L54+L55+L41+L39+L38+L37+L36+L34+L33+L32+L31+L24+L23+L22+L20+L18</f>
        <v>9.25</v>
      </c>
      <c r="M56" s="61"/>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row>
    <row r="57" spans="1:49" s="30" customFormat="1" ht="23.25">
      <c r="A57" s="29"/>
      <c r="B57" s="29"/>
      <c r="C57" s="29"/>
      <c r="D57" s="29"/>
      <c r="E57" s="29"/>
      <c r="F57" s="157"/>
      <c r="G57" s="157"/>
      <c r="H57" s="29"/>
      <c r="I57" s="29"/>
      <c r="J57" s="29"/>
      <c r="K57" s="166"/>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row>
    <row r="58" spans="1:49" s="30" customFormat="1" ht="204" customHeight="1">
      <c r="A58" s="29"/>
      <c r="B58" s="29"/>
      <c r="C58" s="29"/>
      <c r="D58" s="29"/>
      <c r="E58" s="29"/>
      <c r="F58" s="157"/>
      <c r="G58" s="157"/>
      <c r="H58" s="29"/>
      <c r="I58" s="29"/>
      <c r="J58" s="29"/>
      <c r="K58" s="166"/>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row>
    <row r="59" spans="1:49" s="30" customFormat="1" ht="153" customHeight="1">
      <c r="A59" s="29"/>
      <c r="B59" s="29"/>
      <c r="C59" s="29"/>
      <c r="D59" s="29"/>
      <c r="E59" s="29"/>
      <c r="F59" s="157"/>
      <c r="G59" s="157"/>
      <c r="H59" s="29"/>
      <c r="I59" s="29"/>
      <c r="J59" s="29"/>
      <c r="K59" s="166"/>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row>
    <row r="60" spans="1:49" s="30" customFormat="1" ht="166.5" customHeight="1">
      <c r="A60" s="29"/>
      <c r="B60" s="29"/>
      <c r="C60" s="29"/>
      <c r="D60" s="29"/>
      <c r="E60" s="29"/>
      <c r="F60" s="157"/>
      <c r="G60" s="157"/>
      <c r="H60" s="29"/>
      <c r="I60" s="29"/>
      <c r="J60" s="29"/>
      <c r="K60" s="166"/>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row>
  </sheetData>
  <protectedRanges>
    <protectedRange sqref="D51:F51" name="Actividad 13_4"/>
    <protectedRange sqref="D42:G43" name="Actividad 11_4"/>
    <protectedRange sqref="B39:E39 G39:M39" name="Actividad 10_4"/>
    <protectedRange sqref="B23:I23 K23:M23" name="Actividad 2_4"/>
    <protectedRange sqref="B26:C28" name="Actividad 4_4"/>
    <protectedRange sqref="B32:M32" name="Actividad 6_4"/>
    <protectedRange sqref="F33:G33 F35:G35 B33:E35 H33:J35 L33:M35 K33:K34" name="actividad 7_4"/>
    <protectedRange sqref="M53:M54 B31:G31 B30:J30 L30:M30 J31:M31" name="Actividad 5_4"/>
    <protectedRange sqref="B24:M24" name="Actividad 3_4"/>
    <protectedRange sqref="B15:C22 H20 F26 F41 F39 D22:M22 D21:J21 L21:M21 D18:G20 H18 I19:I20 K19 J18:M18 J20:M20" name="Actividad 1_4"/>
    <protectedRange sqref="I54:L54 I55:J55 L55" name="Actividad 16_2_1"/>
    <protectedRange sqref="K53:L53" name="Actividad 15_2_1"/>
    <protectedRange sqref="K51:L51" name="Actividad 13_2_1"/>
    <protectedRange sqref="I42:M43" name="Actividad 11_2_1"/>
    <protectedRange sqref="H26:L27 H28:I28 K28:L28" name="Actividad 4_2_1"/>
    <protectedRange sqref="H16:L16 I15:L15 I17:L17" name="Actividad 1_2_1"/>
    <protectedRange sqref="K52:M52" name="Actividad 14_2_1"/>
    <protectedRange sqref="K57:M60" name="Actividad 17_2_1"/>
    <protectedRange sqref="N56:O56" name="Actividad 16_3_1"/>
    <protectedRange sqref="N55:O55" name="Actividad 15_3_1"/>
    <protectedRange sqref="N52:O52" name="Actividad 13_3_1"/>
    <protectedRange sqref="N43:O47" name="Actividad 11_3_1"/>
    <protectedRange sqref="N41" name="Actividad 10_3_1"/>
    <protectedRange sqref="N38" name="Actividad 8_3_1"/>
    <protectedRange sqref="N25" name="Actividad 2_3_1"/>
    <protectedRange sqref="M26:M28 N27:N30" name="Actividad 4_3_1"/>
    <protectedRange sqref="N34" name="Actividad 6_3_1"/>
    <protectedRange sqref="N31:N37" name="actividad 7_3_1"/>
    <protectedRange sqref="N31:N33" name="Actividad 5_3_1"/>
    <protectedRange sqref="N26" name="Actividad 3_3_1"/>
    <protectedRange sqref="M16:M17 N18:N24" name="Actividad 1_3_1"/>
    <protectedRange sqref="N40" name="Actividad 9_3_1"/>
    <protectedRange sqref="N48:O50" name="Actividad 12_3_1"/>
    <protectedRange sqref="N54:O54" name="Actividad 14_3_1"/>
    <protectedRange sqref="N58:O60" name="Actividad 17_3_1"/>
    <protectedRange sqref="L8 H2:H8 J2:J8 I2:I7" name="logo_2"/>
    <protectedRange sqref="A10:N10" name="nombre institucion_2"/>
    <protectedRange sqref="K21 K30 K35" name="Actividad 1_4_1"/>
    <protectedRange sqref="J19" name="Actividad 1_4_2"/>
    <protectedRange sqref="J23" name="Actividad 2_4_1"/>
    <protectedRange sqref="J28" name="Actividad 4_2_1_1"/>
    <protectedRange sqref="H31:I31" name="Actividad 5_4_1"/>
  </protectedRanges>
  <mergeCells count="55">
    <mergeCell ref="H21:H24"/>
    <mergeCell ref="I21:I24"/>
    <mergeCell ref="C21:C24"/>
    <mergeCell ref="L44:L48"/>
    <mergeCell ref="A25:M25"/>
    <mergeCell ref="A29:M29"/>
    <mergeCell ref="B33:B34"/>
    <mergeCell ref="K33:K34"/>
    <mergeCell ref="G33:G34"/>
    <mergeCell ref="A30:A34"/>
    <mergeCell ref="C30:C34"/>
    <mergeCell ref="D30:D34"/>
    <mergeCell ref="K18:K19"/>
    <mergeCell ref="L18:L19"/>
    <mergeCell ref="M18:M19"/>
    <mergeCell ref="H56:K56"/>
    <mergeCell ref="A8:D8"/>
    <mergeCell ref="A9:D9"/>
    <mergeCell ref="A18:A20"/>
    <mergeCell ref="I8:K8"/>
    <mergeCell ref="E8:H8"/>
    <mergeCell ref="H12:J12"/>
    <mergeCell ref="A12:G12"/>
    <mergeCell ref="I9:K9"/>
    <mergeCell ref="A21:A24"/>
    <mergeCell ref="C18:C20"/>
    <mergeCell ref="D21:D24"/>
    <mergeCell ref="F33:F34"/>
    <mergeCell ref="A50:M50"/>
    <mergeCell ref="A40:A41"/>
    <mergeCell ref="A44:A48"/>
    <mergeCell ref="I35:I39"/>
    <mergeCell ref="A35:A39"/>
    <mergeCell ref="C35:C39"/>
    <mergeCell ref="D35:D39"/>
    <mergeCell ref="C40:C41"/>
    <mergeCell ref="C44:C48"/>
    <mergeCell ref="D44:D48"/>
    <mergeCell ref="K44:K48"/>
    <mergeCell ref="A1:P1"/>
    <mergeCell ref="E33:E34"/>
    <mergeCell ref="A10:N10"/>
    <mergeCell ref="E36:E37"/>
    <mergeCell ref="L8:M8"/>
    <mergeCell ref="L9:M9"/>
    <mergeCell ref="A2:M2"/>
    <mergeCell ref="A3:M3"/>
    <mergeCell ref="A4:M4"/>
    <mergeCell ref="A5:M5"/>
    <mergeCell ref="K12:M12"/>
    <mergeCell ref="E9:H9"/>
    <mergeCell ref="A14:M14"/>
    <mergeCell ref="A7:M7"/>
    <mergeCell ref="O7:R7"/>
    <mergeCell ref="D18:D20"/>
  </mergeCells>
  <conditionalFormatting sqref="K26:L28">
    <cfRule type="expression" dxfId="30" priority="130" stopIfTrue="1">
      <formula>K26="NC"</formula>
    </cfRule>
    <cfRule type="expression" dxfId="29" priority="131" stopIfTrue="1">
      <formula>K26="PE"</formula>
    </cfRule>
    <cfRule type="expression" dxfId="28" priority="132" stopIfTrue="1">
      <formula>K26="PA"</formula>
    </cfRule>
    <cfRule type="expression" dxfId="27" priority="133" stopIfTrue="1">
      <formula>K26="C"</formula>
    </cfRule>
  </conditionalFormatting>
  <conditionalFormatting sqref="K15:L15">
    <cfRule type="expression" dxfId="26" priority="102" stopIfTrue="1">
      <formula>K15:K23="NC"</formula>
    </cfRule>
    <cfRule type="expression" dxfId="25" priority="103" stopIfTrue="1">
      <formula>K15:K23="PE"</formula>
    </cfRule>
    <cfRule type="expression" dxfId="24" priority="104" stopIfTrue="1">
      <formula>K15:K23="PA"</formula>
    </cfRule>
    <cfRule type="expression" dxfId="23" priority="105" stopIfTrue="1">
      <formula>K15:K23="C"</formula>
    </cfRule>
  </conditionalFormatting>
  <conditionalFormatting sqref="H1 H6">
    <cfRule type="containsText" dxfId="22" priority="26" operator="containsText" text="Sin empezar">
      <formula>NOT(ISERROR(SEARCH("Sin empezar",H1)))</formula>
    </cfRule>
    <cfRule type="containsText" dxfId="21" priority="27" stopIfTrue="1" operator="containsText" text="En progreso">
      <formula>NOT(ISERROR(SEARCH("En progreso",H1)))</formula>
    </cfRule>
    <cfRule type="containsText" dxfId="20" priority="28" stopIfTrue="1" operator="containsText" text="Completado">
      <formula>NOT(ISERROR(SEARCH("Completado",H1)))</formula>
    </cfRule>
    <cfRule type="iconSet" priority="29">
      <iconSet iconSet="3Symbols2">
        <cfvo type="percent" val="0"/>
        <cfvo type="percent" val="33"/>
        <cfvo type="percent" val="67"/>
      </iconSet>
    </cfRule>
  </conditionalFormatting>
  <conditionalFormatting sqref="K15:K18 K26:K28 K22:K24 K49 K31:K33 K36:K44 K51:K55 K20">
    <cfRule type="containsText" dxfId="19" priority="25" operator="containsText" text="Cumplido">
      <formula>NOT(ISERROR(SEARCH("Cumplido",K15)))</formula>
    </cfRule>
  </conditionalFormatting>
  <conditionalFormatting sqref="K15:K18 K26:K28 K22:K24 K49 K31:K33 K36:K44 K51:K55 K20">
    <cfRule type="containsText" dxfId="18" priority="21" operator="containsText" text="N/A">
      <formula>NOT(ISERROR(SEARCH("N/A",K15)))</formula>
    </cfRule>
    <cfRule type="containsText" dxfId="17" priority="22" operator="containsText" text="No Cumplido">
      <formula>NOT(ISERROR(SEARCH("No Cumplido",K15)))</formula>
    </cfRule>
    <cfRule type="containsText" dxfId="16" priority="23" operator="containsText" text="Pendiente">
      <formula>NOT(ISERROR(SEARCH("Pendiente",K15)))</formula>
    </cfRule>
    <cfRule type="containsText" dxfId="15" priority="24" operator="containsText" text="Parcial">
      <formula>NOT(ISERROR(SEARCH("Parcial",K15)))</formula>
    </cfRule>
  </conditionalFormatting>
  <conditionalFormatting sqref="K21">
    <cfRule type="containsText" dxfId="14" priority="20" operator="containsText" text="Cumplido">
      <formula>NOT(ISERROR(SEARCH("Cumplido",K21)))</formula>
    </cfRule>
  </conditionalFormatting>
  <conditionalFormatting sqref="K21">
    <cfRule type="containsText" dxfId="13" priority="16" operator="containsText" text="N/A">
      <formula>NOT(ISERROR(SEARCH("N/A",K21)))</formula>
    </cfRule>
    <cfRule type="containsText" dxfId="12" priority="17" operator="containsText" text="No Cumplido">
      <formula>NOT(ISERROR(SEARCH("No Cumplido",K21)))</formula>
    </cfRule>
    <cfRule type="containsText" dxfId="11" priority="18" operator="containsText" text="Pendiente">
      <formula>NOT(ISERROR(SEARCH("Pendiente",K21)))</formula>
    </cfRule>
    <cfRule type="containsText" dxfId="10" priority="19" operator="containsText" text="Parcial">
      <formula>NOT(ISERROR(SEARCH("Parcial",K21)))</formula>
    </cfRule>
  </conditionalFormatting>
  <conditionalFormatting sqref="K35">
    <cfRule type="containsText" dxfId="9" priority="5" operator="containsText" text="Cumplido">
      <formula>NOT(ISERROR(SEARCH("Cumplido",K35)))</formula>
    </cfRule>
  </conditionalFormatting>
  <conditionalFormatting sqref="K35">
    <cfRule type="containsText" dxfId="8" priority="1" operator="containsText" text="N/A">
      <formula>NOT(ISERROR(SEARCH("N/A",K35)))</formula>
    </cfRule>
    <cfRule type="containsText" dxfId="7" priority="2" operator="containsText" text="No Cumplido">
      <formula>NOT(ISERROR(SEARCH("No Cumplido",K35)))</formula>
    </cfRule>
    <cfRule type="containsText" dxfId="6" priority="3" operator="containsText" text="Pendiente">
      <formula>NOT(ISERROR(SEARCH("Pendiente",K35)))</formula>
    </cfRule>
    <cfRule type="containsText" dxfId="5" priority="4" operator="containsText" text="Parcial">
      <formula>NOT(ISERROR(SEARCH("Parcial",K35)))</formula>
    </cfRule>
  </conditionalFormatting>
  <conditionalFormatting sqref="K30">
    <cfRule type="containsText" dxfId="4" priority="10" operator="containsText" text="Cumplido">
      <formula>NOT(ISERROR(SEARCH("Cumplido",K30)))</formula>
    </cfRule>
  </conditionalFormatting>
  <conditionalFormatting sqref="K30">
    <cfRule type="containsText" dxfId="3" priority="6" operator="containsText" text="N/A">
      <formula>NOT(ISERROR(SEARCH("N/A",K30)))</formula>
    </cfRule>
    <cfRule type="containsText" dxfId="2" priority="7" operator="containsText" text="No Cumplido">
      <formula>NOT(ISERROR(SEARCH("No Cumplido",K30)))</formula>
    </cfRule>
    <cfRule type="containsText" dxfId="1" priority="8" operator="containsText" text="Pendiente">
      <formula>NOT(ISERROR(SEARCH("Pendiente",K30)))</formula>
    </cfRule>
    <cfRule type="containsText" dxfId="0" priority="9" operator="containsText" text="Parcial">
      <formula>NOT(ISERROR(SEARCH("Parcial",K30)))</formula>
    </cfRule>
  </conditionalFormatting>
  <dataValidations count="49">
    <dataValidation type="custom" allowBlank="1" showInputMessage="1" showErrorMessage="1" error="Estos datos no deben ser modificados." sqref="C52" xr:uid="{00000000-0002-0000-0000-000000000000}">
      <formula1>C51</formula1>
    </dataValidation>
    <dataValidation type="custom" showInputMessage="1" showErrorMessage="1" error="Esta información no puede modificarse._x000a_" sqref="D15:D24" xr:uid="{00000000-0002-0000-0000-000001000000}">
      <formula1>SUM(D15:D23)</formula1>
    </dataValidation>
    <dataValidation type="custom" allowBlank="1" showInputMessage="1" showErrorMessage="1" sqref="B15:B24" xr:uid="{00000000-0002-0000-0000-000002000000}">
      <formula1>SUM(B15:B24)</formula1>
    </dataValidation>
    <dataValidation type="custom" allowBlank="1" showInputMessage="1" showErrorMessage="1" error="Esta información no puede modificarse._x000a_" sqref="B26 C26:C28" xr:uid="{00000000-0002-0000-0000-000003000000}">
      <formula1>SUM(B26:B28)</formula1>
    </dataValidation>
    <dataValidation type="custom" allowBlank="1" showInputMessage="1" showErrorMessage="1" error="Esta información no puede modificarse._x000a_" sqref="B27 C42:C43" xr:uid="{00000000-0002-0000-0000-000004000000}">
      <formula1>SUM(B27:B28)</formula1>
    </dataValidation>
    <dataValidation type="custom" allowBlank="1" showInputMessage="1" showErrorMessage="1" error="Esta información no puede modificarse._x000a_" sqref="B30:B34 B51:B55" xr:uid="{00000000-0002-0000-0000-000005000000}">
      <formula1>SUM(B30:B34)</formula1>
    </dataValidation>
    <dataValidation type="custom" allowBlank="1" showInputMessage="1" showErrorMessage="1" error="Esta información no puede modificarse._x000a_" sqref="B36:B49" xr:uid="{00000000-0002-0000-0000-000006000000}">
      <formula1>SUM(B35:B49)</formula1>
    </dataValidation>
    <dataValidation type="custom" allowBlank="1" showInputMessage="1" showErrorMessage="1" error="Esta información no puede modificarse._x000a_" sqref="C16:C17 C21:C24" xr:uid="{00000000-0002-0000-0000-000007000000}">
      <formula1>SUM(C16:C24)</formula1>
    </dataValidation>
    <dataValidation type="custom" showInputMessage="1" showErrorMessage="1" error="Esta información no puede modificarse._x000a_" sqref="D26:D28" xr:uid="{00000000-0002-0000-0000-000008000000}">
      <formula1>SUM(D26:D28)</formula1>
    </dataValidation>
    <dataValidation type="custom" allowBlank="1" showInputMessage="1" showErrorMessage="1" error="Esta información no puede modificarse._x000a_" sqref="C30:C34" xr:uid="{00000000-0002-0000-0000-000009000000}">
      <formula1>SUM(C30:C49)</formula1>
    </dataValidation>
    <dataValidation type="custom" allowBlank="1" showInputMessage="1" showErrorMessage="1" error="Esta información no puede modificarse._x000a_" sqref="C49 C51 C54 D55" xr:uid="{00000000-0002-0000-0000-00000A000000}">
      <formula1>SUM(B43,B45,B48,C49)</formula1>
    </dataValidation>
    <dataValidation type="custom" allowBlank="1" showInputMessage="1" showErrorMessage="1" error="Esta información no puede modificarse._x000a_" sqref="D49 D40:D43" xr:uid="{00000000-0002-0000-0000-00000B000000}">
      <formula1>SUM(D43,D42,D41,D40,D49)</formula1>
    </dataValidation>
    <dataValidation type="list" allowBlank="1" showInputMessage="1" showErrorMessage="1" sqref="N40:N41 N25:N38" xr:uid="{00000000-0002-0000-0000-00000C000000}">
      <formula1>$Q$13:$Q$14</formula1>
    </dataValidation>
    <dataValidation type="custom" allowBlank="1" showInputMessage="1" showErrorMessage="1" error="Estos datos no deben modificarse." sqref="C55 C53" xr:uid="{00000000-0002-0000-0000-00000D000000}">
      <formula1>C53</formula1>
    </dataValidation>
    <dataValidation type="custom" showInputMessage="1" showErrorMessage="1" error="Estos datos no deben modificarse." sqref="D51:D54" xr:uid="{00000000-0002-0000-0000-00000E000000}">
      <formula1>D51</formula1>
    </dataValidation>
    <dataValidation type="custom" allowBlank="1" showInputMessage="1" showErrorMessage="1" error="Esta información no puede modificarse._x000a_" sqref="B28 B35 C15 C35:C41 D30:D34 C44:D48" xr:uid="{00000000-0002-0000-0000-00000F000000}">
      <formula1>B15</formula1>
    </dataValidation>
    <dataValidation type="custom" allowBlank="1" showInputMessage="1" showErrorMessage="1" sqref="C18:C20 K21 K30 K35" xr:uid="{00000000-0002-0000-0000-000010000000}">
      <formula1>C18</formula1>
    </dataValidation>
    <dataValidation type="whole" showInputMessage="1" showErrorMessage="1" sqref="E15" xr:uid="{00000000-0002-0000-0000-000011000000}">
      <formula1>3</formula1>
      <formula2>3</formula2>
    </dataValidation>
    <dataValidation type="whole" showInputMessage="1" showErrorMessage="1" sqref="E16 E30" xr:uid="{00000000-0002-0000-0000-000012000000}">
      <formula1>7</formula1>
      <formula2>7</formula2>
    </dataValidation>
    <dataValidation type="whole" allowBlank="1" showInputMessage="1" showErrorMessage="1" sqref="E17 E44" xr:uid="{00000000-0002-0000-0000-000013000000}">
      <formula1>7</formula1>
      <formula2>7</formula2>
    </dataValidation>
    <dataValidation type="whole" allowBlank="1" showInputMessage="1" showErrorMessage="1" sqref="E18 E24 E36:E37 E39 E41:E43 E53" xr:uid="{00000000-0002-0000-0000-000014000000}">
      <formula1>3</formula1>
      <formula2>3</formula2>
    </dataValidation>
    <dataValidation type="whole" allowBlank="1" showInputMessage="1" showErrorMessage="1" sqref="E19 E32 E47 G51 G27:G28 G31:G32 G15:G24 G35:G49" xr:uid="{00000000-0002-0000-0000-000015000000}">
      <formula1>1</formula1>
      <formula2>1</formula2>
    </dataValidation>
    <dataValidation type="whole" allowBlank="1" showInputMessage="1" showErrorMessage="1" sqref="E20 E23 E28 E31 E38 E45:E46 E48 G33:G34 E54" xr:uid="{00000000-0002-0000-0000-000016000000}">
      <formula1>2</formula1>
      <formula2>2</formula2>
    </dataValidation>
    <dataValidation type="whole" allowBlank="1" showInputMessage="1" showErrorMessage="1" sqref="E21" xr:uid="{00000000-0002-0000-0000-000017000000}">
      <formula1>10</formula1>
      <formula2>10</formula2>
    </dataValidation>
    <dataValidation type="whole" allowBlank="1" showInputMessage="1" showErrorMessage="1" sqref="E22 E27 E49" xr:uid="{00000000-0002-0000-0000-000018000000}">
      <formula1>5</formula1>
      <formula2>5</formula2>
    </dataValidation>
    <dataValidation type="whole" allowBlank="1" showInputMessage="1" showErrorMessage="1" sqref="E26 E35" xr:uid="{00000000-0002-0000-0000-000019000000}">
      <formula1>8</formula1>
      <formula2>8</formula2>
    </dataValidation>
    <dataValidation type="custom" showInputMessage="1" showErrorMessage="1" error="Esta información no puede modificarse._x000a_" sqref="D35:D39" xr:uid="{00000000-0002-0000-0000-00001A000000}">
      <formula1>D35</formula1>
    </dataValidation>
    <dataValidation type="whole" allowBlank="1" showInputMessage="1" showErrorMessage="1" sqref="E33:E34 E40 E51 G26" xr:uid="{00000000-0002-0000-0000-00001B000000}">
      <formula1>4</formula1>
      <formula2>4</formula2>
    </dataValidation>
    <dataValidation type="whole" allowBlank="1" showInputMessage="1" showErrorMessage="1" sqref="E52" xr:uid="{00000000-0002-0000-0000-00001C000000}">
      <formula1>6</formula1>
      <formula2>6</formula2>
    </dataValidation>
    <dataValidation type="decimal" operator="lessThanOrEqual" allowBlank="1" showInputMessage="1" showErrorMessage="1" sqref="L53 L41" xr:uid="{00000000-0002-0000-0000-00001D000000}">
      <formula1>0.75</formula1>
    </dataValidation>
    <dataValidation type="whole" operator="lessThanOrEqual" allowBlank="1" showInputMessage="1" showErrorMessage="1" sqref="L31 L23 L55" xr:uid="{00000000-0002-0000-0000-00001E000000}">
      <formula1>2</formula1>
    </dataValidation>
    <dataValidation type="whole" operator="lessThanOrEqual" allowBlank="1" showInputMessage="1" showErrorMessage="1" sqref="L42:L43" xr:uid="{00000000-0002-0000-0000-00001F000000}">
      <formula1>3</formula1>
    </dataValidation>
    <dataValidation type="whole" operator="lessThanOrEqual" allowBlank="1" showInputMessage="1" showErrorMessage="1" sqref="L51 L40" xr:uid="{00000000-0002-0000-0000-000020000000}">
      <formula1>4</formula1>
    </dataValidation>
    <dataValidation type="whole" operator="lessThanOrEqual" allowBlank="1" showInputMessage="1" showErrorMessage="1" sqref="L27 L49" xr:uid="{00000000-0002-0000-0000-000021000000}">
      <formula1>5</formula1>
    </dataValidation>
    <dataValidation type="decimal" operator="lessThanOrEqual" allowBlank="1" showInputMessage="1" showErrorMessage="1" sqref="L52" xr:uid="{00000000-0002-0000-0000-000022000000}">
      <formula1>0.5</formula1>
    </dataValidation>
    <dataValidation type="whole" operator="lessThanOrEqual" allowBlank="1" showInputMessage="1" showErrorMessage="1" sqref="L16:L17 L44:L48 L30 L32:L34" xr:uid="{00000000-0002-0000-0000-000023000000}">
      <formula1>7</formula1>
    </dataValidation>
    <dataValidation type="whole" operator="lessThanOrEqual" allowBlank="1" showInputMessage="1" showErrorMessage="1" sqref="L35:L39" xr:uid="{00000000-0002-0000-0000-000024000000}">
      <formula1>8</formula1>
    </dataValidation>
    <dataValidation type="whole" operator="lessThanOrEqual" allowBlank="1" showInputMessage="1" showErrorMessage="1" sqref="L26 L21 L24" xr:uid="{00000000-0002-0000-0000-000025000000}">
      <formula1>10</formula1>
    </dataValidation>
    <dataValidation type="custom" allowBlank="1" showInputMessage="1" showErrorMessage="1" sqref="F31 F28 F15" xr:uid="{00000000-0002-0000-0000-000026000000}">
      <formula1>"T1"</formula1>
    </dataValidation>
    <dataValidation type="custom" allowBlank="1" showInputMessage="1" showErrorMessage="1" sqref="F52:F54" xr:uid="{00000000-0002-0000-0000-000027000000}">
      <formula1>"T1/T2/T3/T4"</formula1>
    </dataValidation>
    <dataValidation type="whole" allowBlank="1" showInputMessage="1" showErrorMessage="1" sqref="G52" xr:uid="{00000000-0002-0000-0000-000028000000}">
      <formula1>12</formula1>
      <formula2>12</formula2>
    </dataValidation>
    <dataValidation type="custom" allowBlank="1" showInputMessage="1" showErrorMessage="1" sqref="F45:F49 F27 F32 F35:F39 F16:F18 F20:F24" xr:uid="{00000000-0002-0000-0000-000029000000}">
      <formula1>"T2"</formula1>
    </dataValidation>
    <dataValidation type="custom" allowBlank="1" showInputMessage="1" showErrorMessage="1" sqref="F26" xr:uid="{00000000-0002-0000-0000-00002A000000}">
      <formula1>"T2/T3/T4"</formula1>
    </dataValidation>
    <dataValidation type="custom" allowBlank="1" showInputMessage="1" showErrorMessage="1" sqref="F33:F34" xr:uid="{00000000-0002-0000-0000-00002B000000}">
      <formula1>"T2/T4"</formula1>
    </dataValidation>
    <dataValidation type="custom" allowBlank="1" showInputMessage="1" showErrorMessage="1" sqref="F40:F44 F51" xr:uid="{00000000-0002-0000-0000-00002C000000}">
      <formula1>"T3"</formula1>
    </dataValidation>
    <dataValidation type="list" allowBlank="1" showInputMessage="1" showErrorMessage="1" sqref="K36:K44 K26:K28 K22:K24 K51:K55 K49 K31:K34 K15:K18 K20" xr:uid="{00000000-0002-0000-0000-00002D000000}">
      <formula1>$P$8:$P$12</formula1>
    </dataValidation>
    <dataValidation type="decimal" operator="lessThanOrEqual" allowBlank="1" showInputMessage="1" showErrorMessage="1" sqref="L15" xr:uid="{00000000-0002-0000-0000-00002E000000}">
      <formula1>3</formula1>
    </dataValidation>
    <dataValidation type="whole" operator="lessThanOrEqual" allowBlank="1" showInputMessage="1" showErrorMessage="1" sqref="L28 L20 L22 L54" xr:uid="{00000000-0002-0000-0000-00002F000000}">
      <formula1>0</formula1>
    </dataValidation>
    <dataValidation type="decimal" operator="lessThanOrEqual" allowBlank="1" showInputMessage="1" showErrorMessage="1" sqref="L18" xr:uid="{00000000-0002-0000-0000-000030000000}">
      <formula1>0.25</formula1>
    </dataValidation>
  </dataValidations>
  <printOptions horizontalCentered="1" verticalCentered="1"/>
  <pageMargins left="1" right="1" top="1" bottom="1" header="0.5" footer="0.5"/>
  <pageSetup scale="32" fitToHeight="0" orientation="landscape" r:id="rId1"/>
  <rowBreaks count="1" manualBreakCount="1">
    <brk id="51"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32000000}">
          <x14:formula1>
            <xm:f>Hoja1!$B$2:$B$6</xm:f>
          </x14:formula1>
          <xm:sqref>K26:K28 K36:K44 K22:K24 K49 K51:K55 K31:K33 K15:K18 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5"/>
  <sheetViews>
    <sheetView zoomScale="90" zoomScaleNormal="90" workbookViewId="0">
      <selection activeCell="B13" sqref="B13:K13"/>
    </sheetView>
  </sheetViews>
  <sheetFormatPr defaultColWidth="11.42578125" defaultRowHeight="15"/>
  <cols>
    <col min="5" max="5" width="12.85546875" customWidth="1"/>
    <col min="7" max="7" width="12.42578125" customWidth="1"/>
    <col min="8" max="8" width="13.42578125" customWidth="1"/>
    <col min="10" max="10" width="11.140625" customWidth="1"/>
    <col min="11" max="11" width="14" customWidth="1"/>
  </cols>
  <sheetData>
    <row r="2" spans="2:11" ht="21">
      <c r="B2" s="373" t="s">
        <v>135</v>
      </c>
      <c r="C2" s="373"/>
      <c r="D2" s="373"/>
      <c r="E2" s="373"/>
      <c r="F2" s="373"/>
      <c r="G2" s="373"/>
      <c r="H2" s="373"/>
      <c r="I2" s="373"/>
      <c r="J2" s="373"/>
      <c r="K2" s="373"/>
    </row>
    <row r="3" spans="2:11" ht="15.75" thickBot="1">
      <c r="B3" s="212"/>
      <c r="C3" s="212"/>
      <c r="D3" s="212"/>
      <c r="E3" s="212"/>
      <c r="F3" s="212"/>
      <c r="G3" s="212"/>
      <c r="H3" s="212"/>
      <c r="I3" s="212"/>
      <c r="J3" s="212"/>
      <c r="K3" s="212"/>
    </row>
    <row r="4" spans="2:11" ht="15" customHeight="1">
      <c r="B4" s="374" t="s">
        <v>136</v>
      </c>
      <c r="C4" s="376" t="s">
        <v>137</v>
      </c>
      <c r="D4" s="377"/>
      <c r="E4" s="378" t="s">
        <v>138</v>
      </c>
      <c r="F4" s="378"/>
      <c r="G4" s="378"/>
      <c r="H4" s="378"/>
      <c r="I4" s="377"/>
      <c r="J4" s="379"/>
      <c r="K4" s="381" t="s">
        <v>139</v>
      </c>
    </row>
    <row r="5" spans="2:11" ht="26.25" thickBot="1">
      <c r="B5" s="375"/>
      <c r="C5" s="383" t="s">
        <v>140</v>
      </c>
      <c r="D5" s="384"/>
      <c r="E5" s="213" t="s">
        <v>141</v>
      </c>
      <c r="F5" s="214" t="s">
        <v>142</v>
      </c>
      <c r="G5" s="215" t="s">
        <v>143</v>
      </c>
      <c r="H5" s="216" t="s">
        <v>144</v>
      </c>
      <c r="I5" s="217" t="s">
        <v>112</v>
      </c>
      <c r="J5" s="380"/>
      <c r="K5" s="382"/>
    </row>
    <row r="6" spans="2:11">
      <c r="B6" s="218">
        <v>1</v>
      </c>
      <c r="C6" s="385" t="s">
        <v>145</v>
      </c>
      <c r="D6" s="386"/>
      <c r="E6" s="219">
        <f>COUNTIF('Evaluación PT 2018'!K15:K24,"Cumplido")</f>
        <v>1</v>
      </c>
      <c r="F6" s="220">
        <f>+COUNTIF('Evaluación PT 2018'!K15:K24,"Parcial")</f>
        <v>2</v>
      </c>
      <c r="G6" s="220">
        <f>+COUNTIF('Evaluación PT 2018'!K15:K24,"Pendiente")</f>
        <v>0</v>
      </c>
      <c r="H6" s="221">
        <f>+COUNTIF('Evaluación PT 2018'!K15:K24,"No cumplido")</f>
        <v>1</v>
      </c>
      <c r="I6" s="220">
        <f>+COUNTIF('Evaluación PT 2018'!K15:K24,"N/A")</f>
        <v>0</v>
      </c>
      <c r="J6" s="380"/>
      <c r="K6" s="387">
        <f>'Evaluación PT 2018'!L56</f>
        <v>9.25</v>
      </c>
    </row>
    <row r="7" spans="2:11">
      <c r="B7" s="222">
        <v>2</v>
      </c>
      <c r="C7" s="389" t="s">
        <v>146</v>
      </c>
      <c r="D7" s="390"/>
      <c r="E7" s="219">
        <f>COUNTIF('Evaluación PT 2018'!K26:K28,"Cumplido")</f>
        <v>0</v>
      </c>
      <c r="F7" s="220">
        <f>+COUNTIF('Evaluación PT 2018'!K26:K28,"Parcial")</f>
        <v>0</v>
      </c>
      <c r="G7" s="220">
        <f>+COUNTIF('Evaluación PT 2018'!K26:K28,"Pendiente")</f>
        <v>0</v>
      </c>
      <c r="H7" s="223">
        <f>+COUNTIF('Evaluación PT 2018'!K26:K28,"No cumplido")</f>
        <v>1</v>
      </c>
      <c r="I7" s="224">
        <f>+COUNTIF('Evaluación PT 2018'!K26:K28,"N/A")</f>
        <v>0</v>
      </c>
      <c r="J7" s="380"/>
      <c r="K7" s="388"/>
    </row>
    <row r="8" spans="2:11" ht="15" customHeight="1">
      <c r="B8" s="222">
        <v>3</v>
      </c>
      <c r="C8" s="389" t="s">
        <v>147</v>
      </c>
      <c r="D8" s="390"/>
      <c r="E8" s="219">
        <f>COUNTIF('Evaluación PT 2018'!K30:K49,"Cumplido")</f>
        <v>1</v>
      </c>
      <c r="F8" s="220">
        <f>+COUNTIF('Evaluación PT 2018'!K30:K49,"Parcial")</f>
        <v>1</v>
      </c>
      <c r="G8" s="220">
        <f>+COUNTIF('Evaluación PT 2018'!K30:K49,"Pendiente")</f>
        <v>6</v>
      </c>
      <c r="H8" s="223">
        <f>+COUNTIF('Evaluación PT 2018'!K30:K49,"No cumplido")</f>
        <v>0</v>
      </c>
      <c r="I8" s="224">
        <f>+COUNTIF('Evaluación PT 2018'!K30:K49,"N/A")</f>
        <v>1</v>
      </c>
      <c r="J8" s="380"/>
      <c r="K8" s="397" t="s">
        <v>148</v>
      </c>
    </row>
    <row r="9" spans="2:11">
      <c r="B9" s="222">
        <v>4</v>
      </c>
      <c r="C9" s="389" t="s">
        <v>149</v>
      </c>
      <c r="D9" s="390"/>
      <c r="E9" s="219">
        <f>COUNTIF('Evaluación PT 2018'!K51:K55,"Cumplido")</f>
        <v>0</v>
      </c>
      <c r="F9" s="220">
        <f>+COUNTIF('Evaluación PT 2018'!K51:K55,"Parcial")</f>
        <v>2</v>
      </c>
      <c r="G9" s="220">
        <f>+COUNTIF('Evaluación PT 2018'!K51:K55,"Pendiente")</f>
        <v>1</v>
      </c>
      <c r="H9" s="223">
        <f>+COUNTIF('Evaluación PT 2018'!K51:K55,"No cumplido")</f>
        <v>0</v>
      </c>
      <c r="I9" s="224">
        <f>+COUNTIF('Evaluación PT 2018'!K51:K55,"N/A")</f>
        <v>1</v>
      </c>
      <c r="J9" s="380"/>
      <c r="K9" s="398"/>
    </row>
    <row r="10" spans="2:11">
      <c r="B10" s="399" t="s">
        <v>150</v>
      </c>
      <c r="C10" s="400"/>
      <c r="D10" s="401"/>
      <c r="E10" s="225">
        <f>SUM(E6:E9)</f>
        <v>2</v>
      </c>
      <c r="F10" s="225">
        <f t="shared" ref="F10:I10" si="0">SUM(F6:F9)</f>
        <v>5</v>
      </c>
      <c r="G10" s="225">
        <f t="shared" si="0"/>
        <v>7</v>
      </c>
      <c r="H10" s="225">
        <f t="shared" si="0"/>
        <v>2</v>
      </c>
      <c r="I10" s="225">
        <f t="shared" si="0"/>
        <v>2</v>
      </c>
      <c r="J10" s="226">
        <f>SUM(E10:I10)</f>
        <v>18</v>
      </c>
      <c r="K10" s="402">
        <v>0</v>
      </c>
    </row>
    <row r="11" spans="2:11">
      <c r="B11" s="403" t="s">
        <v>151</v>
      </c>
      <c r="C11" s="404"/>
      <c r="D11" s="405"/>
      <c r="E11" s="227">
        <f>+E10/J10</f>
        <v>0.1111111111111111</v>
      </c>
      <c r="F11" s="228">
        <f>+F10/J10</f>
        <v>0.27777777777777779</v>
      </c>
      <c r="G11" s="228">
        <f>+G10/J10</f>
        <v>0.3888888888888889</v>
      </c>
      <c r="H11" s="229">
        <f>+H10/J10</f>
        <v>0.1111111111111111</v>
      </c>
      <c r="I11" s="230">
        <f>+I10/J10</f>
        <v>0.1111111111111111</v>
      </c>
      <c r="J11" s="231">
        <f>SUM(E11:I11)</f>
        <v>1</v>
      </c>
      <c r="K11" s="387"/>
    </row>
    <row r="12" spans="2:11" ht="15.75" thickBot="1">
      <c r="B12" s="391" t="s">
        <v>152</v>
      </c>
      <c r="C12" s="392"/>
      <c r="D12" s="393"/>
      <c r="E12" s="394"/>
      <c r="F12" s="394"/>
      <c r="G12" s="394"/>
      <c r="H12" s="394"/>
      <c r="I12" s="394"/>
      <c r="J12" s="394"/>
      <c r="K12" s="232">
        <f>K6-K10</f>
        <v>9.25</v>
      </c>
    </row>
    <row r="13" spans="2:11">
      <c r="B13" s="395" t="s">
        <v>153</v>
      </c>
      <c r="C13" s="395"/>
      <c r="D13" s="395"/>
      <c r="E13" s="395"/>
      <c r="F13" s="395"/>
      <c r="G13" s="395"/>
      <c r="H13" s="395"/>
      <c r="I13" s="395"/>
      <c r="J13" s="395"/>
      <c r="K13" s="395"/>
    </row>
    <row r="15" spans="2:11">
      <c r="B15" s="396"/>
      <c r="C15" s="396"/>
      <c r="D15" s="396"/>
      <c r="E15" s="396"/>
      <c r="F15" s="396"/>
      <c r="G15" s="396"/>
      <c r="H15" s="396"/>
      <c r="I15" s="396"/>
      <c r="J15" s="396"/>
      <c r="K15" s="396"/>
    </row>
  </sheetData>
  <mergeCells count="20">
    <mergeCell ref="B12:D12"/>
    <mergeCell ref="E12:J12"/>
    <mergeCell ref="B13:K13"/>
    <mergeCell ref="B15:K15"/>
    <mergeCell ref="C8:D8"/>
    <mergeCell ref="K8:K9"/>
    <mergeCell ref="C9:D9"/>
    <mergeCell ref="B10:D10"/>
    <mergeCell ref="K10:K11"/>
    <mergeCell ref="B11:D11"/>
    <mergeCell ref="B2:K2"/>
    <mergeCell ref="B4:B5"/>
    <mergeCell ref="C4:D4"/>
    <mergeCell ref="E4:I4"/>
    <mergeCell ref="J4:J9"/>
    <mergeCell ref="K4:K5"/>
    <mergeCell ref="C5:D5"/>
    <mergeCell ref="C6:D6"/>
    <mergeCell ref="K6:K7"/>
    <mergeCell ref="C7:D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6"/>
  <sheetViews>
    <sheetView topLeftCell="A10" workbookViewId="0">
      <selection activeCell="E16" sqref="E16"/>
    </sheetView>
  </sheetViews>
  <sheetFormatPr defaultColWidth="11.42578125" defaultRowHeight="15"/>
  <cols>
    <col min="2" max="2" width="0" hidden="1" customWidth="1"/>
  </cols>
  <sheetData>
    <row r="2" spans="2:2" ht="18.75">
      <c r="B2" s="91" t="s">
        <v>109</v>
      </c>
    </row>
    <row r="3" spans="2:2" ht="18.75">
      <c r="B3" s="91" t="s">
        <v>2</v>
      </c>
    </row>
    <row r="4" spans="2:2" ht="18.75">
      <c r="B4" s="91" t="s">
        <v>110</v>
      </c>
    </row>
    <row r="5" spans="2:2" ht="18.75">
      <c r="B5" s="91" t="s">
        <v>111</v>
      </c>
    </row>
    <row r="6" spans="2:2" ht="18.75">
      <c r="B6" s="9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Evaluación PT 2018</vt:lpstr>
      <vt:lpstr>Resumen de resultados</vt:lpstr>
      <vt:lpstr>Hoja1</vt:lpstr>
      <vt:lpstr>'Evaluación PT 2018'!Print_Area</vt:lpstr>
      <vt:lpstr>'Evaluación PT 2018'!Print_Titles</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Ynes Mendez Rodriguez</cp:lastModifiedBy>
  <cp:lastPrinted>2018-07-05T19:13:26Z</cp:lastPrinted>
  <dcterms:created xsi:type="dcterms:W3CDTF">2014-10-03T18:34:35Z</dcterms:created>
  <dcterms:modified xsi:type="dcterms:W3CDTF">2018-07-09T18:41:51Z</dcterms:modified>
</cp:coreProperties>
</file>