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NOVIEMBRE -2022\"/>
    </mc:Choice>
  </mc:AlternateContent>
  <xr:revisionPtr revIDLastSave="0" documentId="13_ncr:1_{929440F7-A154-46C7-8692-753B0D6EBEA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D38" i="2"/>
  <c r="C83" i="2" l="1"/>
  <c r="C80" i="2"/>
  <c r="C77" i="2"/>
  <c r="C72" i="2"/>
  <c r="C69" i="2"/>
  <c r="C64" i="2"/>
  <c r="C54" i="2"/>
  <c r="C47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<sst xmlns="http://schemas.openxmlformats.org/spreadsheetml/2006/main" count="112" uniqueCount="112">
  <si>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</si>
  <si>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</si>
  <si>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</si>
  <si>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</si>
  <si>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</si>
  <si>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</si>
  <si>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</si>
  <si>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</si>
  <si>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</si>
  <si>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</si>
  <si>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</si>
  <si>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</si>
  <si>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</si>
  <si>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</si>
  <si>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</si>
  <si>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</si>
  <si>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</si>
  <si>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</si>
  <si>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</si>
  <si>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</si>
  <si>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</si>
  <si>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</si>
  <si>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</si>
  <si>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</si>
  <si>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</si>
  <si>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</si>
  <si>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</si>
  <si>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</si>
  <si>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</si>
  <si>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</si>
  <si>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</si>
  <si>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</si>
  <si>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</si>
  <si>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</si>
  <si>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</si>
  <si>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</si>
  <si>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</si>
  <si>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</si>
  <si>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</si>
  <si>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</si>
  <si>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</si>
  <si>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</si>
  <si>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</si>
  <si>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</si>
  <si>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</si>
  <si>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</si>
  <si>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</si>
  <si>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</si>
  <si>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</si>
  <si>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</si>
  <si>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</si>
  <si>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</si>
  <si>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</si>
  <si>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</si>
  <si>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</si>
  <si>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</si>
  <si>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</si>
  <si>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</si>
  <si>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</si>
  <si>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</si>
  <si>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</si>
  <si>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</si>
  <si>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</si>
  <si>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</si>
  <si>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</si>
  <si>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</si>
  <si>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</si>
  <si>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</si>
  <si>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</si>
  <si>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</si>
  <si>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</si>
  <si>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</si>
  <si>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</si>
  <si>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</si>
  <si>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</si>
  <si>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</si>
  <si>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</si>
  <si>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</si>
  <si>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</si>
  <si>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</si>
  <si>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</si>
  <si>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</si>
  <si>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</si>
  <si>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</si>
  <si>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</si>
  <si>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</si>
  <si>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</si>
  <si>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</si>
  <si>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</si>
  <si>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</si>
  <si>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</si>
  <si>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</si>
  <si>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</si>
  <si>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</si>
  <si>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</si>
  <si>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</si>
  <si>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</si>
  <si>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</si>
  <si>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</si>
  <si>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</si>
  <si>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</si>
  <si>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</si>
  <si>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</si>
  <si>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</si>
  <si>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</si>
  <si>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</si>
  <si>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</si>
  <si>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</si>
  <si>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</si>
  <si>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Noviembre--2022</t>
  </si>
  <si>
    <t>Fecha de registro: del 01 de Noviembre de 2022</t>
  </si>
  <si>
    <t>Fecha de imputación: hasta el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</si>
</sst>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64" zoomScale="80" zoomScaleNormal="80" workbookViewId="0">
      <pane xSplit="2" topLeftCell="J1" activePane="topRight" state="frozen"/>
      <selection pane="topRight" activeCell="N98" sqref="N9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84751341.670000002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8118812.4199999999</v>
      </c>
      <c r="J12" s="15">
        <f>SUM(J13:J17)</f>
        <v>5547164.5899999999</v>
      </c>
      <c r="K12" s="15">
        <f t="shared" ref="K12:P12" si="1">SUM(K13:K17)</f>
        <v>6071366.3300000001</v>
      </c>
      <c r="L12" s="15">
        <f t="shared" si="1"/>
        <v>5652633.4900000002</v>
      </c>
      <c r="M12" s="15">
        <f t="shared" si="1"/>
        <v>5834920.3799999999</v>
      </c>
      <c r="N12" s="15">
        <f t="shared" si="1"/>
        <v>14663188.83</v>
      </c>
      <c r="O12" s="15">
        <f>SUM(O13:O17)</f>
        <v>0</v>
      </c>
      <c r="P12" s="15">
        <f t="shared" si="1"/>
        <v>77907596.590000004</v>
      </c>
    </row>
    <row r="13" spans="1:16" x14ac:dyDescent="0.25">
      <c r="A13" s="1" t="s">
        <v>2</v>
      </c>
      <c r="B13" s="14">
        <v>65862383</v>
      </c>
      <c r="C13" s="14">
        <v>68665611.670000002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6571750.21</v>
      </c>
      <c r="J13" s="14">
        <v>4654490.26</v>
      </c>
      <c r="K13" s="14">
        <v>5139048.22</v>
      </c>
      <c r="L13" s="14">
        <v>4745990.26</v>
      </c>
      <c r="M13" s="14">
        <v>4989170.22</v>
      </c>
      <c r="N13" s="14">
        <v>9498255.7100000009</v>
      </c>
      <c r="O13" s="14">
        <v>0</v>
      </c>
      <c r="P13" s="14">
        <f>SUM(D13:O13)</f>
        <v>59500907.589999996</v>
      </c>
    </row>
    <row r="14" spans="1:16" x14ac:dyDescent="0.25">
      <c r="A14" s="1" t="s">
        <v>3</v>
      </c>
      <c r="B14" s="14">
        <v>8366991</v>
      </c>
      <c r="C14" s="14">
        <v>6664307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838075</v>
      </c>
      <c r="J14" s="14">
        <v>193500</v>
      </c>
      <c r="K14" s="14">
        <v>193500</v>
      </c>
      <c r="L14" s="14">
        <v>193500</v>
      </c>
      <c r="M14" s="14">
        <v>193500</v>
      </c>
      <c r="N14" s="14">
        <v>4533781.54</v>
      </c>
      <c r="O14" s="14">
        <v>0</v>
      </c>
      <c r="P14" s="14">
        <f t="shared" ref="P14:P75" si="2">SUM(D14:O14)</f>
        <v>10792644.030000001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9421423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708987.21</v>
      </c>
      <c r="J17" s="14">
        <v>699174.33</v>
      </c>
      <c r="K17" s="14">
        <v>738818.11</v>
      </c>
      <c r="L17" s="14">
        <v>713143.23</v>
      </c>
      <c r="M17" s="14">
        <v>652250.16</v>
      </c>
      <c r="N17" s="14">
        <v>631151.57999999996</v>
      </c>
      <c r="O17" s="14">
        <v>0</v>
      </c>
      <c r="P17" s="14">
        <f t="shared" si="2"/>
        <v>7614044.9700000007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108281238.05999999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1316176.74</v>
      </c>
      <c r="J18" s="15">
        <f t="shared" si="3"/>
        <v>1666551.6</v>
      </c>
      <c r="K18" s="15">
        <f t="shared" si="3"/>
        <v>1629111.33</v>
      </c>
      <c r="L18" s="15">
        <f t="shared" si="3"/>
        <v>356611.64</v>
      </c>
      <c r="M18" s="15">
        <f t="shared" si="3"/>
        <v>2308292.23</v>
      </c>
      <c r="N18" s="15">
        <f t="shared" si="3"/>
        <v>1431595.73</v>
      </c>
      <c r="O18" s="15">
        <f t="shared" si="3"/>
        <v>0</v>
      </c>
      <c r="P18" s="15">
        <f t="shared" si="3"/>
        <v>12658162.280000001</v>
      </c>
    </row>
    <row r="19" spans="1:16" x14ac:dyDescent="0.25">
      <c r="A19" s="1" t="s">
        <v>8</v>
      </c>
      <c r="B19" s="14">
        <v>3211940</v>
      </c>
      <c r="C19" s="14">
        <v>3308940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250680.02</v>
      </c>
      <c r="J19" s="14">
        <v>138920.98000000001</v>
      </c>
      <c r="K19" s="14">
        <v>244774.19</v>
      </c>
      <c r="L19" s="14">
        <v>110790.21</v>
      </c>
      <c r="M19" s="14">
        <v>237456.85</v>
      </c>
      <c r="N19" s="14">
        <v>362128.15</v>
      </c>
      <c r="O19" s="14">
        <v>0</v>
      </c>
      <c r="P19" s="14">
        <f>SUM(D19:O19)</f>
        <v>2469341.42</v>
      </c>
    </row>
    <row r="20" spans="1:16" x14ac:dyDescent="0.25">
      <c r="A20" s="1" t="s">
        <v>9</v>
      </c>
      <c r="B20" s="14">
        <v>12716927</v>
      </c>
      <c r="C20" s="14">
        <v>15527550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5619.33</v>
      </c>
      <c r="J20" s="14">
        <v>485407.67</v>
      </c>
      <c r="K20" s="14">
        <v>238143.23</v>
      </c>
      <c r="L20" s="14">
        <v>0</v>
      </c>
      <c r="M20" s="14">
        <v>62835</v>
      </c>
      <c r="N20" s="14">
        <v>12626</v>
      </c>
      <c r="O20" s="14">
        <v>0</v>
      </c>
      <c r="P20" s="14">
        <f t="shared" si="2"/>
        <v>867107.46</v>
      </c>
    </row>
    <row r="21" spans="1:16" x14ac:dyDescent="0.25">
      <c r="A21" s="1" t="s">
        <v>10</v>
      </c>
      <c r="B21" s="14">
        <v>1253012</v>
      </c>
      <c r="C21" s="14">
        <v>3359961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43000</v>
      </c>
      <c r="J21" s="14">
        <v>108288.44</v>
      </c>
      <c r="K21" s="14">
        <v>79900</v>
      </c>
      <c r="L21" s="14">
        <v>73250</v>
      </c>
      <c r="M21" s="14">
        <v>72150</v>
      </c>
      <c r="N21" s="14">
        <v>37300</v>
      </c>
      <c r="O21" s="14">
        <v>0</v>
      </c>
      <c r="P21" s="14">
        <f t="shared" si="2"/>
        <v>844088.44</v>
      </c>
    </row>
    <row r="22" spans="1:16" x14ac:dyDescent="0.25">
      <c r="A22" s="1" t="s">
        <v>11</v>
      </c>
      <c r="B22" s="14">
        <v>60000</v>
      </c>
      <c r="C22" s="14">
        <v>1453000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12256.19</v>
      </c>
      <c r="K22" s="14">
        <v>0</v>
      </c>
      <c r="L22" s="14">
        <v>17995.759999999998</v>
      </c>
      <c r="M22" s="14"/>
      <c r="N22" s="14">
        <v>0</v>
      </c>
      <c r="O22" s="14">
        <v>0</v>
      </c>
      <c r="P22" s="14">
        <f t="shared" si="2"/>
        <v>52091.95</v>
      </c>
    </row>
    <row r="23" spans="1:16" x14ac:dyDescent="0.25">
      <c r="A23" s="1" t="s">
        <v>12</v>
      </c>
      <c r="B23" s="14">
        <v>1238073</v>
      </c>
      <c r="C23" s="14">
        <v>7908439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-39021.11</v>
      </c>
      <c r="J23" s="14">
        <v>145338.94</v>
      </c>
      <c r="K23" s="14">
        <v>76242.28</v>
      </c>
      <c r="L23" s="14">
        <v>32734.52</v>
      </c>
      <c r="M23" s="14">
        <v>266023.63</v>
      </c>
      <c r="N23" s="14">
        <v>97706.2</v>
      </c>
      <c r="O23" s="14">
        <v>0</v>
      </c>
      <c r="P23" s="14">
        <f t="shared" si="2"/>
        <v>1574905.64</v>
      </c>
    </row>
    <row r="24" spans="1:16" x14ac:dyDescent="0.25">
      <c r="A24" s="1" t="s">
        <v>13</v>
      </c>
      <c r="B24" s="14">
        <v>747000</v>
      </c>
      <c r="C24" s="14">
        <v>829400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428523.5</v>
      </c>
      <c r="N24" s="14">
        <v>0</v>
      </c>
      <c r="O24" s="14">
        <v>0</v>
      </c>
      <c r="P24" s="14">
        <f t="shared" si="2"/>
        <v>689210.69</v>
      </c>
    </row>
    <row r="25" spans="1:16" x14ac:dyDescent="0.25">
      <c r="A25" s="1" t="s">
        <v>14</v>
      </c>
      <c r="B25" s="14">
        <v>12725356</v>
      </c>
      <c r="C25" s="14">
        <v>9138958.1699999999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255717.95</v>
      </c>
      <c r="J25" s="14">
        <v>49187.15</v>
      </c>
      <c r="K25" s="14">
        <v>109915.29</v>
      </c>
      <c r="L25" s="14">
        <v>131423.9</v>
      </c>
      <c r="M25" s="14">
        <v>110091.73</v>
      </c>
      <c r="N25" s="14">
        <v>148504.28</v>
      </c>
      <c r="O25" s="14">
        <v>0</v>
      </c>
      <c r="P25" s="14">
        <f t="shared" si="2"/>
        <v>944381.6100000001</v>
      </c>
    </row>
    <row r="26" spans="1:16" x14ac:dyDescent="0.25">
      <c r="A26" s="1" t="s">
        <v>15</v>
      </c>
      <c r="B26" s="14">
        <v>23945000</v>
      </c>
      <c r="C26" s="14">
        <v>34911043.119999997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778067.35</v>
      </c>
      <c r="J26" s="14">
        <v>610436.23</v>
      </c>
      <c r="K26" s="14">
        <v>18054.099999999999</v>
      </c>
      <c r="L26" s="14">
        <v>2630.25</v>
      </c>
      <c r="M26" s="14">
        <v>621650.21</v>
      </c>
      <c r="N26" s="14">
        <v>171330</v>
      </c>
      <c r="O26" s="14">
        <v>0</v>
      </c>
      <c r="P26" s="14">
        <f t="shared" si="2"/>
        <v>2608967.6</v>
      </c>
    </row>
    <row r="27" spans="1:16" x14ac:dyDescent="0.25">
      <c r="A27" s="1" t="s">
        <v>16</v>
      </c>
      <c r="B27" s="14">
        <v>1222000</v>
      </c>
      <c r="C27" s="14">
        <v>31843946.77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22113.200000000001</v>
      </c>
      <c r="J27" s="14">
        <v>116716</v>
      </c>
      <c r="K27" s="14">
        <v>862082.24</v>
      </c>
      <c r="L27" s="14">
        <v>-12213</v>
      </c>
      <c r="M27" s="14">
        <v>509561.31</v>
      </c>
      <c r="N27" s="14">
        <v>602001.1</v>
      </c>
      <c r="O27" s="14">
        <v>0</v>
      </c>
      <c r="P27" s="14">
        <f t="shared" si="2"/>
        <v>2608067.4700000002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20934425.039999999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268525.18</v>
      </c>
      <c r="J28" s="15">
        <f t="shared" si="4"/>
        <v>2457672.5699999998</v>
      </c>
      <c r="K28" s="15">
        <f t="shared" si="4"/>
        <v>12225</v>
      </c>
      <c r="L28" s="15">
        <f>SUM(L29:L37)</f>
        <v>25577.22</v>
      </c>
      <c r="M28" s="15">
        <f t="shared" si="4"/>
        <v>213201.14</v>
      </c>
      <c r="N28" s="15">
        <f t="shared" si="4"/>
        <v>150486.84999999998</v>
      </c>
      <c r="O28" s="15">
        <f t="shared" si="4"/>
        <v>0</v>
      </c>
      <c r="P28" s="15">
        <f t="shared" si="4"/>
        <v>4832401.47</v>
      </c>
    </row>
    <row r="29" spans="1:16" x14ac:dyDescent="0.25">
      <c r="A29" s="1" t="s">
        <v>18</v>
      </c>
      <c r="B29" s="14">
        <v>905000</v>
      </c>
      <c r="C29" s="14">
        <v>678915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139919.91</v>
      </c>
      <c r="J29" s="14">
        <v>17695.48</v>
      </c>
      <c r="K29" s="14">
        <v>12225</v>
      </c>
      <c r="L29" s="14">
        <v>10199.219999999999</v>
      </c>
      <c r="M29" s="14">
        <v>17325</v>
      </c>
      <c r="N29" s="14">
        <v>54192.7</v>
      </c>
      <c r="O29" s="14">
        <v>0</v>
      </c>
      <c r="P29" s="14">
        <f t="shared" si="2"/>
        <v>315003.23000000004</v>
      </c>
    </row>
    <row r="30" spans="1:16" x14ac:dyDescent="0.25">
      <c r="A30" s="1" t="s">
        <v>19</v>
      </c>
      <c r="B30" s="14">
        <v>15000</v>
      </c>
      <c r="C30" s="14">
        <v>152630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1871.99</v>
      </c>
      <c r="J30" s="14">
        <v>2124</v>
      </c>
      <c r="K30" s="14">
        <v>0</v>
      </c>
      <c r="L30" s="14">
        <v>0</v>
      </c>
      <c r="M30" s="14">
        <v>0</v>
      </c>
      <c r="N30" s="14">
        <v>38791.32</v>
      </c>
      <c r="O30" s="14">
        <v>0</v>
      </c>
      <c r="P30" s="14">
        <f t="shared" si="2"/>
        <v>69845.010000000009</v>
      </c>
    </row>
    <row r="31" spans="1:16" x14ac:dyDescent="0.25">
      <c r="A31" s="1" t="s">
        <v>20</v>
      </c>
      <c r="B31" s="14">
        <v>250000</v>
      </c>
      <c r="C31" s="14">
        <v>385330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33889.599999999999</v>
      </c>
      <c r="J31" s="14">
        <v>294</v>
      </c>
      <c r="K31" s="14">
        <v>0</v>
      </c>
      <c r="L31" s="14">
        <v>120</v>
      </c>
      <c r="M31" s="14">
        <v>0</v>
      </c>
      <c r="N31" s="14">
        <v>0</v>
      </c>
      <c r="O31" s="14">
        <v>0</v>
      </c>
      <c r="P31" s="14">
        <f t="shared" si="2"/>
        <v>49407.83</v>
      </c>
    </row>
    <row r="32" spans="1:16" x14ac:dyDescent="0.25">
      <c r="A32" s="1" t="s">
        <v>21</v>
      </c>
      <c r="B32" s="14">
        <v>75000</v>
      </c>
      <c r="C32" s="14">
        <v>52720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3084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3084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877.6</v>
      </c>
      <c r="M33" s="14">
        <v>0</v>
      </c>
      <c r="N33" s="14">
        <v>0</v>
      </c>
      <c r="O33" s="14">
        <v>0</v>
      </c>
      <c r="P33" s="14">
        <f t="shared" si="2"/>
        <v>129319.78</v>
      </c>
    </row>
    <row r="34" spans="1:16" x14ac:dyDescent="0.25">
      <c r="A34" s="1" t="s">
        <v>23</v>
      </c>
      <c r="B34" s="14">
        <v>50000</v>
      </c>
      <c r="C34" s="14">
        <v>196700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2029.6</v>
      </c>
      <c r="J34" s="14">
        <v>1991</v>
      </c>
      <c r="K34" s="14">
        <v>0</v>
      </c>
      <c r="L34" s="14">
        <v>490.4</v>
      </c>
      <c r="M34" s="14">
        <v>39081.599999999999</v>
      </c>
      <c r="N34" s="14">
        <v>0</v>
      </c>
      <c r="O34" s="14">
        <v>0</v>
      </c>
      <c r="P34" s="14">
        <f t="shared" si="2"/>
        <v>57342.18</v>
      </c>
    </row>
    <row r="35" spans="1:16" x14ac:dyDescent="0.25">
      <c r="A35" s="1" t="s">
        <v>24</v>
      </c>
      <c r="B35" s="14">
        <v>7260000</v>
      </c>
      <c r="C35" s="14">
        <v>7477040.04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12629</v>
      </c>
      <c r="J35" s="14">
        <v>2406834</v>
      </c>
      <c r="K35" s="14">
        <v>0</v>
      </c>
      <c r="L35" s="14">
        <v>5079.99</v>
      </c>
      <c r="M35" s="14">
        <v>20915.5</v>
      </c>
      <c r="N35" s="14">
        <v>23170.48</v>
      </c>
      <c r="O35" s="14">
        <v>0</v>
      </c>
      <c r="P35" s="14">
        <f t="shared" si="2"/>
        <v>3672910.98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25650.09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89709.38</v>
      </c>
    </row>
    <row r="37" spans="1:16" x14ac:dyDescent="0.25">
      <c r="A37" s="1" t="s">
        <v>26</v>
      </c>
      <c r="B37" s="14">
        <v>2687047</v>
      </c>
      <c r="C37" s="14">
        <v>11758690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78185.08</v>
      </c>
      <c r="J37" s="14">
        <v>0</v>
      </c>
      <c r="K37" s="14">
        <v>0</v>
      </c>
      <c r="L37" s="14">
        <v>8810.01</v>
      </c>
      <c r="M37" s="14">
        <v>135879.04000000001</v>
      </c>
      <c r="N37" s="14">
        <v>34332.35</v>
      </c>
      <c r="O37" s="14">
        <v>0</v>
      </c>
      <c r="P37" s="14">
        <f t="shared" si="2"/>
        <v>445779.07999999996</v>
      </c>
    </row>
    <row r="38" spans="1:16" x14ac:dyDescent="0.25">
      <c r="A38" s="5" t="s">
        <v>27</v>
      </c>
      <c r="B38" s="15">
        <f>SUM(B39:B46)</f>
        <v>69356534</v>
      </c>
      <c r="C38" s="15">
        <f t="shared" ref="C38:D38" si="5">SUM(C39:C46)</f>
        <v>93610734</v>
      </c>
      <c r="D38" s="15">
        <f t="shared" si="5"/>
        <v>0</v>
      </c>
      <c r="E38" s="15">
        <f t="shared" ref="E38:P38" si="6">SUM(E39:E46)</f>
        <v>10132698.66</v>
      </c>
      <c r="F38" s="15">
        <f t="shared" si="6"/>
        <v>6185934.7300000004</v>
      </c>
      <c r="G38" s="15">
        <f t="shared" si="6"/>
        <v>12613244.460000001</v>
      </c>
      <c r="H38" s="15">
        <f t="shared" si="6"/>
        <v>5389544.46</v>
      </c>
      <c r="I38" s="15">
        <f t="shared" si="6"/>
        <v>6853944.46</v>
      </c>
      <c r="J38" s="15">
        <f t="shared" si="6"/>
        <v>5833611.1299999999</v>
      </c>
      <c r="K38" s="15">
        <f t="shared" si="6"/>
        <v>5683611.1299999999</v>
      </c>
      <c r="L38" s="15">
        <f t="shared" si="6"/>
        <v>5683611.1299999999</v>
      </c>
      <c r="M38" s="15">
        <f t="shared" si="6"/>
        <v>5683611.1299999999</v>
      </c>
      <c r="N38" s="15">
        <f t="shared" si="6"/>
        <v>9633611.1300000008</v>
      </c>
      <c r="O38" s="15">
        <f t="shared" si="6"/>
        <v>0</v>
      </c>
      <c r="P38" s="15">
        <f t="shared" si="6"/>
        <v>73693422.420000017</v>
      </c>
    </row>
    <row r="39" spans="1:16" x14ac:dyDescent="0.25">
      <c r="A39" s="1" t="s">
        <v>28</v>
      </c>
      <c r="B39" s="14">
        <v>69356534</v>
      </c>
      <c r="C39" s="14">
        <v>93610734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6853944.46</v>
      </c>
      <c r="J39" s="14">
        <v>5833611.1299999999</v>
      </c>
      <c r="K39" s="14">
        <v>5683611.1299999999</v>
      </c>
      <c r="L39" s="14">
        <v>5683611.1299999999</v>
      </c>
      <c r="M39" s="14">
        <v>5683611.1299999999</v>
      </c>
      <c r="N39" s="14">
        <v>9633611.1300000008</v>
      </c>
      <c r="O39" s="14">
        <v>0</v>
      </c>
      <c r="P39" s="14">
        <f t="shared" si="2"/>
        <v>73693422.420000017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7">SUM(D48:D53)</f>
        <v>0</v>
      </c>
      <c r="E47" s="15">
        <f t="shared" si="7"/>
        <v>0</v>
      </c>
      <c r="F47" s="15">
        <f t="shared" si="7"/>
        <v>0</v>
      </c>
      <c r="G47" s="15">
        <f t="shared" si="7"/>
        <v>0</v>
      </c>
      <c r="H47" s="15">
        <f t="shared" si="7"/>
        <v>0</v>
      </c>
      <c r="I47" s="15">
        <f t="shared" si="7"/>
        <v>0</v>
      </c>
      <c r="J47" s="15">
        <f t="shared" si="7"/>
        <v>0</v>
      </c>
      <c r="K47" s="15">
        <f t="shared" si="7"/>
        <v>0</v>
      </c>
      <c r="L47" s="15">
        <f t="shared" si="7"/>
        <v>0</v>
      </c>
      <c r="M47" s="15">
        <f t="shared" si="7"/>
        <v>0</v>
      </c>
      <c r="N47" s="15">
        <f t="shared" si="7"/>
        <v>0</v>
      </c>
      <c r="O47" s="15">
        <f t="shared" si="7"/>
        <v>0</v>
      </c>
      <c r="P47" s="15">
        <f t="shared" si="7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33720060.159999996</v>
      </c>
      <c r="D54" s="15">
        <f t="shared" ref="D54:P54" si="8">SUM(D55:D63)</f>
        <v>0</v>
      </c>
      <c r="E54" s="15">
        <f t="shared" si="8"/>
        <v>299335.44</v>
      </c>
      <c r="F54" s="15">
        <f t="shared" si="8"/>
        <v>0</v>
      </c>
      <c r="G54" s="15">
        <f t="shared" si="8"/>
        <v>398853.01</v>
      </c>
      <c r="H54" s="15">
        <f t="shared" si="8"/>
        <v>0</v>
      </c>
      <c r="I54" s="15">
        <f t="shared" si="8"/>
        <v>103431.72</v>
      </c>
      <c r="J54" s="15">
        <f t="shared" si="8"/>
        <v>0</v>
      </c>
      <c r="K54" s="15">
        <f t="shared" si="8"/>
        <v>152000</v>
      </c>
      <c r="L54" s="15">
        <f t="shared" si="8"/>
        <v>0</v>
      </c>
      <c r="M54" s="15">
        <f t="shared" si="8"/>
        <v>3422127.3600000003</v>
      </c>
      <c r="N54" s="15">
        <f t="shared" si="8"/>
        <v>23670.799999999999</v>
      </c>
      <c r="O54" s="15">
        <f t="shared" si="8"/>
        <v>0</v>
      </c>
      <c r="P54" s="15">
        <f t="shared" si="8"/>
        <v>4399418.33</v>
      </c>
    </row>
    <row r="55" spans="1:16" x14ac:dyDescent="0.25">
      <c r="A55" s="1" t="s">
        <v>44</v>
      </c>
      <c r="B55" s="14">
        <v>2900000</v>
      </c>
      <c r="C55" s="14">
        <v>21277936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23670.799999999999</v>
      </c>
      <c r="O55" s="14">
        <v>0</v>
      </c>
      <c r="P55" s="14">
        <f t="shared" si="2"/>
        <v>692028.66</v>
      </c>
    </row>
    <row r="56" spans="1:16" x14ac:dyDescent="0.25">
      <c r="A56" s="1" t="s">
        <v>45</v>
      </c>
      <c r="B56" s="14">
        <v>75000</v>
      </c>
      <c r="C56" s="14">
        <v>767837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4960800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204621.44</v>
      </c>
      <c r="N57" s="14">
        <v>0</v>
      </c>
      <c r="O57" s="14">
        <v>0</v>
      </c>
      <c r="P57" s="14">
        <f t="shared" si="2"/>
        <v>204621.44</v>
      </c>
    </row>
    <row r="58" spans="1:16" x14ac:dyDescent="0.25">
      <c r="A58" s="1" t="s">
        <v>47</v>
      </c>
      <c r="B58" s="14">
        <v>0</v>
      </c>
      <c r="C58" s="14">
        <v>3700000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3147050</v>
      </c>
      <c r="N58" s="14">
        <v>0</v>
      </c>
      <c r="O58" s="14">
        <v>0</v>
      </c>
      <c r="P58" s="14">
        <f t="shared" si="2"/>
        <v>3147050</v>
      </c>
    </row>
    <row r="59" spans="1:16" x14ac:dyDescent="0.25">
      <c r="A59" s="1" t="s">
        <v>48</v>
      </c>
      <c r="B59" s="14">
        <v>162000</v>
      </c>
      <c r="C59" s="14">
        <v>1623839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103431.72</v>
      </c>
      <c r="J59" s="14">
        <v>0</v>
      </c>
      <c r="K59" s="14">
        <v>0</v>
      </c>
      <c r="L59" s="14">
        <v>0</v>
      </c>
      <c r="M59" s="14">
        <v>38705.72</v>
      </c>
      <c r="N59" s="14">
        <v>0</v>
      </c>
      <c r="O59" s="14">
        <v>0</v>
      </c>
      <c r="P59" s="14">
        <f t="shared" si="2"/>
        <v>171968.03</v>
      </c>
    </row>
    <row r="60" spans="1:16" x14ac:dyDescent="0.25">
      <c r="A60" s="1" t="s">
        <v>49</v>
      </c>
      <c r="B60" s="14">
        <v>0</v>
      </c>
      <c r="C60" s="14">
        <v>141600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1212048.1599999999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152000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152000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31750.2</v>
      </c>
      <c r="N63" s="14">
        <v>0</v>
      </c>
      <c r="O63" s="14">
        <v>0</v>
      </c>
      <c r="P63" s="14">
        <f t="shared" si="2"/>
        <v>31750.2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9">SUM(D65:D68)</f>
        <v>0</v>
      </c>
      <c r="E64" s="15">
        <f t="shared" si="9"/>
        <v>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0">SUM(D70:D71)</f>
        <v>0</v>
      </c>
      <c r="E69" s="15">
        <f t="shared" si="10"/>
        <v>0</v>
      </c>
      <c r="F69" s="15">
        <f t="shared" si="10"/>
        <v>0</v>
      </c>
      <c r="G69" s="15">
        <f t="shared" si="10"/>
        <v>0</v>
      </c>
      <c r="H69" s="15">
        <f t="shared" si="10"/>
        <v>0</v>
      </c>
      <c r="I69" s="15">
        <f t="shared" si="10"/>
        <v>0</v>
      </c>
      <c r="J69" s="15">
        <f t="shared" si="10"/>
        <v>0</v>
      </c>
      <c r="K69" s="15">
        <f t="shared" si="10"/>
        <v>0</v>
      </c>
      <c r="L69" s="15">
        <f t="shared" si="10"/>
        <v>0</v>
      </c>
      <c r="M69" s="15">
        <f t="shared" si="10"/>
        <v>0</v>
      </c>
      <c r="N69" s="15">
        <f t="shared" si="10"/>
        <v>0</v>
      </c>
      <c r="O69" s="15">
        <f t="shared" si="10"/>
        <v>0</v>
      </c>
      <c r="P69" s="15">
        <f t="shared" si="10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1">SUM(D73:D75)</f>
        <v>0</v>
      </c>
      <c r="E72" s="15">
        <f t="shared" si="11"/>
        <v>0</v>
      </c>
      <c r="F72" s="15">
        <f t="shared" si="11"/>
        <v>0</v>
      </c>
      <c r="G72" s="15">
        <f t="shared" si="11"/>
        <v>0</v>
      </c>
      <c r="H72" s="15">
        <f t="shared" si="11"/>
        <v>0</v>
      </c>
      <c r="I72" s="15">
        <f t="shared" si="11"/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  <c r="O72" s="15">
        <f t="shared" si="11"/>
        <v>0</v>
      </c>
      <c r="P72" s="15">
        <f t="shared" si="11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2">SUM(D78:D79)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  <c r="O77" s="15">
        <f t="shared" si="12"/>
        <v>0</v>
      </c>
      <c r="P77" s="15">
        <f t="shared" si="12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si="14"/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5">SUM(D84)</f>
        <v>0</v>
      </c>
      <c r="E83" s="15">
        <f t="shared" si="15"/>
        <v>0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ref="K83" si="16">SUM(K84)</f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341297798.92999995</v>
      </c>
      <c r="D85" s="17">
        <f t="shared" ref="D85:P85" si="17">+D12+D18+D28+D38+D47+D54+D64+D69+D72+D77+D80+D83</f>
        <v>5811549.5800000001</v>
      </c>
      <c r="E85" s="18">
        <f t="shared" si="17"/>
        <v>17122479.370000001</v>
      </c>
      <c r="F85" s="17">
        <f t="shared" si="17"/>
        <v>13282831.17</v>
      </c>
      <c r="G85" s="18">
        <f t="shared" si="17"/>
        <v>20588542.430000003</v>
      </c>
      <c r="H85" s="17">
        <f t="shared" si="17"/>
        <v>15888255.280000001</v>
      </c>
      <c r="I85" s="18">
        <f t="shared" si="17"/>
        <v>16660890.520000001</v>
      </c>
      <c r="J85" s="17">
        <f t="shared" si="17"/>
        <v>15504999.890000001</v>
      </c>
      <c r="K85" s="18">
        <f t="shared" si="17"/>
        <v>13548313.789999999</v>
      </c>
      <c r="L85" s="17">
        <f t="shared" si="17"/>
        <v>11718433.48</v>
      </c>
      <c r="M85" s="18">
        <f t="shared" si="17"/>
        <v>17462152.239999998</v>
      </c>
      <c r="N85" s="17">
        <f t="shared" si="17"/>
        <v>25902553.34</v>
      </c>
      <c r="O85" s="18">
        <f t="shared" si="17"/>
        <v>0</v>
      </c>
      <c r="P85" s="17">
        <f t="shared" si="17"/>
        <v>173491001.09000003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2022-12-05T15:53:50Z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