
<file path=[Content_Types].xml><?xml version="1.0" encoding="utf-8"?>
<Types xmlns="http://schemas.openxmlformats.org/package/2006/content-types"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ola.rodriguez\Desktop\Almacén y Suministro\Inventarios 2018\Inventario por mes\"/>
    </mc:Choice>
  </mc:AlternateContent>
  <bookViews>
    <workbookView xWindow="0" yWindow="0" windowWidth="21600" windowHeight="91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4" i="1" l="1"/>
  <c r="K234" i="1" s="1"/>
  <c r="G233" i="1"/>
  <c r="K232" i="1"/>
  <c r="G232" i="1"/>
  <c r="H232" i="1" s="1"/>
  <c r="K231" i="1"/>
  <c r="H231" i="1"/>
  <c r="G231" i="1"/>
  <c r="G230" i="1"/>
  <c r="K230" i="1" s="1"/>
  <c r="G229" i="1"/>
  <c r="K228" i="1"/>
  <c r="G228" i="1"/>
  <c r="H228" i="1" s="1"/>
  <c r="K227" i="1"/>
  <c r="H227" i="1"/>
  <c r="G227" i="1"/>
  <c r="G226" i="1"/>
  <c r="K226" i="1" s="1"/>
  <c r="G225" i="1"/>
  <c r="K224" i="1"/>
  <c r="G224" i="1"/>
  <c r="H224" i="1" s="1"/>
  <c r="K223" i="1"/>
  <c r="H223" i="1"/>
  <c r="G223" i="1"/>
  <c r="G222" i="1"/>
  <c r="K222" i="1" s="1"/>
  <c r="G221" i="1"/>
  <c r="K220" i="1"/>
  <c r="G220" i="1"/>
  <c r="H220" i="1" s="1"/>
  <c r="K219" i="1"/>
  <c r="H219" i="1"/>
  <c r="G219" i="1"/>
  <c r="G218" i="1"/>
  <c r="K218" i="1" s="1"/>
  <c r="G217" i="1"/>
  <c r="K216" i="1"/>
  <c r="G216" i="1"/>
  <c r="H216" i="1" s="1"/>
  <c r="K215" i="1"/>
  <c r="H215" i="1"/>
  <c r="G215" i="1"/>
  <c r="G214" i="1"/>
  <c r="K214" i="1" s="1"/>
  <c r="G213" i="1"/>
  <c r="K212" i="1"/>
  <c r="G212" i="1"/>
  <c r="H212" i="1" s="1"/>
  <c r="K211" i="1"/>
  <c r="H211" i="1"/>
  <c r="G211" i="1"/>
  <c r="G210" i="1"/>
  <c r="K210" i="1" s="1"/>
  <c r="G209" i="1"/>
  <c r="K208" i="1"/>
  <c r="G208" i="1"/>
  <c r="H208" i="1" s="1"/>
  <c r="K207" i="1"/>
  <c r="H207" i="1"/>
  <c r="G207" i="1"/>
  <c r="G206" i="1"/>
  <c r="K206" i="1" s="1"/>
  <c r="G205" i="1"/>
  <c r="K204" i="1"/>
  <c r="G204" i="1"/>
  <c r="H204" i="1" s="1"/>
  <c r="K203" i="1"/>
  <c r="H203" i="1"/>
  <c r="G203" i="1"/>
  <c r="G202" i="1"/>
  <c r="K202" i="1" s="1"/>
  <c r="G201" i="1"/>
  <c r="K200" i="1"/>
  <c r="G200" i="1"/>
  <c r="H200" i="1" s="1"/>
  <c r="K199" i="1"/>
  <c r="H199" i="1"/>
  <c r="G199" i="1"/>
  <c r="G198" i="1"/>
  <c r="K198" i="1" s="1"/>
  <c r="G197" i="1"/>
  <c r="K196" i="1"/>
  <c r="G196" i="1"/>
  <c r="H196" i="1" s="1"/>
  <c r="K195" i="1"/>
  <c r="H195" i="1"/>
  <c r="G195" i="1"/>
  <c r="G194" i="1"/>
  <c r="K194" i="1" s="1"/>
  <c r="G193" i="1"/>
  <c r="K192" i="1"/>
  <c r="G192" i="1"/>
  <c r="H192" i="1" s="1"/>
  <c r="K191" i="1"/>
  <c r="H191" i="1"/>
  <c r="G191" i="1"/>
  <c r="G190" i="1"/>
  <c r="K190" i="1" s="1"/>
  <c r="G189" i="1"/>
  <c r="K188" i="1"/>
  <c r="G188" i="1"/>
  <c r="H188" i="1" s="1"/>
  <c r="K187" i="1"/>
  <c r="H187" i="1"/>
  <c r="G187" i="1"/>
  <c r="G186" i="1"/>
  <c r="K186" i="1" s="1"/>
  <c r="G185" i="1"/>
  <c r="K184" i="1"/>
  <c r="G184" i="1"/>
  <c r="H184" i="1" s="1"/>
  <c r="K183" i="1"/>
  <c r="H183" i="1"/>
  <c r="G183" i="1"/>
  <c r="G182" i="1"/>
  <c r="K182" i="1" s="1"/>
  <c r="G181" i="1"/>
  <c r="K180" i="1"/>
  <c r="G180" i="1"/>
  <c r="H180" i="1" s="1"/>
  <c r="K179" i="1"/>
  <c r="H179" i="1"/>
  <c r="G179" i="1"/>
  <c r="G178" i="1"/>
  <c r="K178" i="1" s="1"/>
  <c r="G177" i="1"/>
  <c r="K176" i="1"/>
  <c r="G176" i="1"/>
  <c r="H176" i="1" s="1"/>
  <c r="K175" i="1"/>
  <c r="H175" i="1"/>
  <c r="G175" i="1"/>
  <c r="G174" i="1"/>
  <c r="K174" i="1" s="1"/>
  <c r="G173" i="1"/>
  <c r="K172" i="1"/>
  <c r="G172" i="1"/>
  <c r="H172" i="1" s="1"/>
  <c r="K171" i="1"/>
  <c r="H171" i="1"/>
  <c r="G171" i="1"/>
  <c r="G170" i="1"/>
  <c r="K170" i="1" s="1"/>
  <c r="G169" i="1"/>
  <c r="K168" i="1"/>
  <c r="G168" i="1"/>
  <c r="H168" i="1" s="1"/>
  <c r="K167" i="1"/>
  <c r="H167" i="1"/>
  <c r="G167" i="1"/>
  <c r="G166" i="1"/>
  <c r="K166" i="1" s="1"/>
  <c r="G165" i="1"/>
  <c r="K164" i="1"/>
  <c r="G164" i="1"/>
  <c r="H164" i="1" s="1"/>
  <c r="K163" i="1"/>
  <c r="H163" i="1"/>
  <c r="G163" i="1"/>
  <c r="G162" i="1"/>
  <c r="K162" i="1" s="1"/>
  <c r="G161" i="1"/>
  <c r="K160" i="1"/>
  <c r="G160" i="1"/>
  <c r="H160" i="1" s="1"/>
  <c r="K159" i="1"/>
  <c r="H159" i="1"/>
  <c r="G159" i="1"/>
  <c r="G158" i="1"/>
  <c r="K158" i="1" s="1"/>
  <c r="G157" i="1"/>
  <c r="K156" i="1"/>
  <c r="G156" i="1"/>
  <c r="H156" i="1" s="1"/>
  <c r="K155" i="1"/>
  <c r="H155" i="1"/>
  <c r="G155" i="1"/>
  <c r="G154" i="1"/>
  <c r="K154" i="1" s="1"/>
  <c r="G153" i="1"/>
  <c r="K152" i="1"/>
  <c r="G152" i="1"/>
  <c r="H152" i="1" s="1"/>
  <c r="K151" i="1"/>
  <c r="H151" i="1"/>
  <c r="G151" i="1"/>
  <c r="G150" i="1"/>
  <c r="K150" i="1" s="1"/>
  <c r="G149" i="1"/>
  <c r="K148" i="1"/>
  <c r="G148" i="1"/>
  <c r="H148" i="1" s="1"/>
  <c r="K147" i="1"/>
  <c r="H147" i="1"/>
  <c r="G147" i="1"/>
  <c r="G146" i="1"/>
  <c r="K146" i="1" s="1"/>
  <c r="G145" i="1"/>
  <c r="K144" i="1"/>
  <c r="G144" i="1"/>
  <c r="H144" i="1" s="1"/>
  <c r="K143" i="1"/>
  <c r="H143" i="1"/>
  <c r="G143" i="1"/>
  <c r="G142" i="1"/>
  <c r="K142" i="1" s="1"/>
  <c r="G141" i="1"/>
  <c r="K140" i="1"/>
  <c r="G140" i="1"/>
  <c r="H140" i="1" s="1"/>
  <c r="K139" i="1"/>
  <c r="H139" i="1"/>
  <c r="G139" i="1"/>
  <c r="G138" i="1"/>
  <c r="K138" i="1" s="1"/>
  <c r="G137" i="1"/>
  <c r="K136" i="1"/>
  <c r="G136" i="1"/>
  <c r="H136" i="1" s="1"/>
  <c r="K135" i="1"/>
  <c r="H135" i="1"/>
  <c r="G135" i="1"/>
  <c r="G134" i="1"/>
  <c r="K134" i="1" s="1"/>
  <c r="G133" i="1"/>
  <c r="K132" i="1"/>
  <c r="G132" i="1"/>
  <c r="H132" i="1" s="1"/>
  <c r="K131" i="1"/>
  <c r="H131" i="1"/>
  <c r="G131" i="1"/>
  <c r="G130" i="1"/>
  <c r="K130" i="1" s="1"/>
  <c r="G129" i="1"/>
  <c r="K128" i="1"/>
  <c r="G128" i="1"/>
  <c r="H128" i="1" s="1"/>
  <c r="K127" i="1"/>
  <c r="H127" i="1"/>
  <c r="G127" i="1"/>
  <c r="G126" i="1"/>
  <c r="K126" i="1" s="1"/>
  <c r="G125" i="1"/>
  <c r="K124" i="1"/>
  <c r="G124" i="1"/>
  <c r="H124" i="1" s="1"/>
  <c r="K123" i="1"/>
  <c r="H123" i="1"/>
  <c r="G123" i="1"/>
  <c r="G122" i="1"/>
  <c r="K122" i="1" s="1"/>
  <c r="G121" i="1"/>
  <c r="K120" i="1"/>
  <c r="G120" i="1"/>
  <c r="H120" i="1" s="1"/>
  <c r="K119" i="1"/>
  <c r="H119" i="1"/>
  <c r="G119" i="1"/>
  <c r="G118" i="1"/>
  <c r="K118" i="1" s="1"/>
  <c r="G117" i="1"/>
  <c r="K116" i="1"/>
  <c r="G116" i="1"/>
  <c r="H116" i="1" s="1"/>
  <c r="K115" i="1"/>
  <c r="H115" i="1"/>
  <c r="G115" i="1"/>
  <c r="G114" i="1"/>
  <c r="K114" i="1" s="1"/>
  <c r="G113" i="1"/>
  <c r="K112" i="1"/>
  <c r="G112" i="1"/>
  <c r="H112" i="1" s="1"/>
  <c r="K111" i="1"/>
  <c r="H111" i="1"/>
  <c r="G111" i="1"/>
  <c r="G110" i="1"/>
  <c r="K110" i="1" s="1"/>
  <c r="G109" i="1"/>
  <c r="K108" i="1"/>
  <c r="G108" i="1"/>
  <c r="H108" i="1" s="1"/>
  <c r="K107" i="1"/>
  <c r="H107" i="1"/>
  <c r="G107" i="1"/>
  <c r="G106" i="1"/>
  <c r="K106" i="1" s="1"/>
  <c r="G105" i="1"/>
  <c r="K104" i="1"/>
  <c r="G104" i="1"/>
  <c r="H104" i="1" s="1"/>
  <c r="K103" i="1"/>
  <c r="H103" i="1"/>
  <c r="G103" i="1"/>
  <c r="G102" i="1"/>
  <c r="K102" i="1" s="1"/>
  <c r="G101" i="1"/>
  <c r="K100" i="1"/>
  <c r="G100" i="1"/>
  <c r="H100" i="1" s="1"/>
  <c r="K99" i="1"/>
  <c r="H99" i="1"/>
  <c r="G99" i="1"/>
  <c r="G98" i="1"/>
  <c r="K98" i="1" s="1"/>
  <c r="G97" i="1"/>
  <c r="K96" i="1"/>
  <c r="G96" i="1"/>
  <c r="H96" i="1" s="1"/>
  <c r="K95" i="1"/>
  <c r="H95" i="1"/>
  <c r="G95" i="1"/>
  <c r="G94" i="1"/>
  <c r="K94" i="1" s="1"/>
  <c r="G93" i="1"/>
  <c r="K92" i="1"/>
  <c r="G92" i="1"/>
  <c r="H92" i="1" s="1"/>
  <c r="K91" i="1"/>
  <c r="H91" i="1"/>
  <c r="G91" i="1"/>
  <c r="G90" i="1"/>
  <c r="K90" i="1" s="1"/>
  <c r="H89" i="1"/>
  <c r="G89" i="1"/>
  <c r="K89" i="1" s="1"/>
  <c r="G88" i="1"/>
  <c r="H88" i="1" s="1"/>
  <c r="K87" i="1"/>
  <c r="H87" i="1"/>
  <c r="G87" i="1"/>
  <c r="K86" i="1"/>
  <c r="H86" i="1"/>
  <c r="G86" i="1"/>
  <c r="G85" i="1"/>
  <c r="K85" i="1" s="1"/>
  <c r="K84" i="1"/>
  <c r="G84" i="1"/>
  <c r="H84" i="1" s="1"/>
  <c r="K83" i="1"/>
  <c r="H83" i="1"/>
  <c r="G83" i="1"/>
  <c r="G82" i="1"/>
  <c r="K82" i="1" s="1"/>
  <c r="H81" i="1"/>
  <c r="G81" i="1"/>
  <c r="K81" i="1" s="1"/>
  <c r="G80" i="1"/>
  <c r="H80" i="1" s="1"/>
  <c r="K79" i="1"/>
  <c r="H79" i="1"/>
  <c r="G79" i="1"/>
  <c r="K78" i="1"/>
  <c r="H78" i="1"/>
  <c r="G78" i="1"/>
  <c r="G77" i="1"/>
  <c r="K77" i="1" s="1"/>
  <c r="K76" i="1"/>
  <c r="G76" i="1"/>
  <c r="H76" i="1" s="1"/>
  <c r="K75" i="1"/>
  <c r="H75" i="1"/>
  <c r="G75" i="1"/>
  <c r="G74" i="1"/>
  <c r="K74" i="1" s="1"/>
  <c r="H73" i="1"/>
  <c r="G73" i="1"/>
  <c r="K73" i="1" s="1"/>
  <c r="G72" i="1"/>
  <c r="H72" i="1" s="1"/>
  <c r="K71" i="1"/>
  <c r="H71" i="1"/>
  <c r="G71" i="1"/>
  <c r="K70" i="1"/>
  <c r="H70" i="1"/>
  <c r="G70" i="1"/>
  <c r="G69" i="1"/>
  <c r="K69" i="1" s="1"/>
  <c r="G68" i="1"/>
  <c r="H68" i="1" s="1"/>
  <c r="K67" i="1"/>
  <c r="H67" i="1"/>
  <c r="G67" i="1"/>
  <c r="G66" i="1"/>
  <c r="K66" i="1" s="1"/>
  <c r="G65" i="1"/>
  <c r="H65" i="1" s="1"/>
  <c r="K64" i="1"/>
  <c r="G64" i="1"/>
  <c r="H64" i="1" s="1"/>
  <c r="K63" i="1"/>
  <c r="H63" i="1"/>
  <c r="G63" i="1"/>
  <c r="G62" i="1"/>
  <c r="K62" i="1" s="1"/>
  <c r="G61" i="1"/>
  <c r="H61" i="1" s="1"/>
  <c r="K60" i="1"/>
  <c r="G60" i="1"/>
  <c r="H60" i="1" s="1"/>
  <c r="K59" i="1"/>
  <c r="H59" i="1"/>
  <c r="G59" i="1"/>
  <c r="G58" i="1"/>
  <c r="K58" i="1" s="1"/>
  <c r="G57" i="1"/>
  <c r="H57" i="1" s="1"/>
  <c r="K56" i="1"/>
  <c r="G56" i="1"/>
  <c r="H56" i="1" s="1"/>
  <c r="K55" i="1"/>
  <c r="H55" i="1"/>
  <c r="G55" i="1"/>
  <c r="G54" i="1"/>
  <c r="K54" i="1" s="1"/>
  <c r="G53" i="1"/>
  <c r="H53" i="1" s="1"/>
  <c r="K52" i="1"/>
  <c r="G52" i="1"/>
  <c r="H52" i="1" s="1"/>
  <c r="K51" i="1"/>
  <c r="H51" i="1"/>
  <c r="G51" i="1"/>
  <c r="G50" i="1"/>
  <c r="K50" i="1" s="1"/>
  <c r="G49" i="1"/>
  <c r="H49" i="1" s="1"/>
  <c r="K48" i="1"/>
  <c r="G48" i="1"/>
  <c r="H48" i="1" s="1"/>
  <c r="K47" i="1"/>
  <c r="H47" i="1"/>
  <c r="G47" i="1"/>
  <c r="G46" i="1"/>
  <c r="K46" i="1" s="1"/>
  <c r="G45" i="1"/>
  <c r="H45" i="1" s="1"/>
  <c r="K44" i="1"/>
  <c r="G44" i="1"/>
  <c r="H44" i="1" s="1"/>
  <c r="K43" i="1"/>
  <c r="H43" i="1"/>
  <c r="G43" i="1"/>
  <c r="G42" i="1"/>
  <c r="K42" i="1" s="1"/>
  <c r="G41" i="1"/>
  <c r="H41" i="1" s="1"/>
  <c r="K40" i="1"/>
  <c r="G40" i="1"/>
  <c r="H40" i="1" s="1"/>
  <c r="K39" i="1"/>
  <c r="H39" i="1"/>
  <c r="G39" i="1"/>
  <c r="G38" i="1"/>
  <c r="K38" i="1" s="1"/>
  <c r="G37" i="1"/>
  <c r="H37" i="1" s="1"/>
  <c r="K36" i="1"/>
  <c r="G36" i="1"/>
  <c r="H36" i="1" s="1"/>
  <c r="K35" i="1"/>
  <c r="H35" i="1"/>
  <c r="G35" i="1"/>
  <c r="G34" i="1"/>
  <c r="K34" i="1" s="1"/>
  <c r="G33" i="1"/>
  <c r="H33" i="1" s="1"/>
  <c r="K32" i="1"/>
  <c r="H32" i="1"/>
  <c r="G32" i="1"/>
  <c r="K31" i="1"/>
  <c r="H31" i="1"/>
  <c r="G31" i="1"/>
  <c r="G30" i="1"/>
  <c r="K30" i="1" s="1"/>
  <c r="G29" i="1"/>
  <c r="H29" i="1" s="1"/>
  <c r="K28" i="1"/>
  <c r="H28" i="1"/>
  <c r="G28" i="1"/>
  <c r="K27" i="1"/>
  <c r="H27" i="1"/>
  <c r="G27" i="1"/>
  <c r="G26" i="1"/>
  <c r="K26" i="1" s="1"/>
  <c r="G25" i="1"/>
  <c r="H25" i="1" s="1"/>
  <c r="K24" i="1"/>
  <c r="H24" i="1"/>
  <c r="G24" i="1"/>
  <c r="K23" i="1"/>
  <c r="H23" i="1"/>
  <c r="G23" i="1"/>
  <c r="G22" i="1"/>
  <c r="K22" i="1" s="1"/>
  <c r="G21" i="1"/>
  <c r="H21" i="1" s="1"/>
  <c r="K20" i="1"/>
  <c r="H20" i="1"/>
  <c r="G20" i="1"/>
  <c r="K19" i="1"/>
  <c r="H19" i="1"/>
  <c r="G19" i="1"/>
  <c r="G18" i="1"/>
  <c r="K18" i="1" s="1"/>
  <c r="G17" i="1"/>
  <c r="H17" i="1" s="1"/>
  <c r="K16" i="1"/>
  <c r="H16" i="1"/>
  <c r="G16" i="1"/>
  <c r="K15" i="1"/>
  <c r="H15" i="1"/>
  <c r="G15" i="1"/>
  <c r="G14" i="1"/>
  <c r="K14" i="1" s="1"/>
  <c r="G13" i="1"/>
  <c r="H13" i="1" s="1"/>
  <c r="K12" i="1"/>
  <c r="H12" i="1"/>
  <c r="G12" i="1"/>
  <c r="K11" i="1"/>
  <c r="H11" i="1"/>
  <c r="G11" i="1"/>
  <c r="G10" i="1"/>
  <c r="K10" i="1" s="1"/>
  <c r="K93" i="1" l="1"/>
  <c r="H93" i="1"/>
  <c r="K109" i="1"/>
  <c r="H109" i="1"/>
  <c r="H10" i="1"/>
  <c r="H22" i="1"/>
  <c r="H34" i="1"/>
  <c r="H46" i="1"/>
  <c r="H58" i="1"/>
  <c r="K13" i="1"/>
  <c r="K235" i="1" s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K68" i="1"/>
  <c r="K97" i="1"/>
  <c r="H97" i="1"/>
  <c r="K113" i="1"/>
  <c r="H113" i="1"/>
  <c r="K117" i="1"/>
  <c r="H117" i="1"/>
  <c r="K121" i="1"/>
  <c r="H121" i="1"/>
  <c r="K125" i="1"/>
  <c r="H125" i="1"/>
  <c r="K129" i="1"/>
  <c r="H129" i="1"/>
  <c r="K133" i="1"/>
  <c r="H133" i="1"/>
  <c r="K137" i="1"/>
  <c r="H137" i="1"/>
  <c r="K141" i="1"/>
  <c r="H141" i="1"/>
  <c r="K145" i="1"/>
  <c r="H145" i="1"/>
  <c r="K149" i="1"/>
  <c r="H149" i="1"/>
  <c r="K153" i="1"/>
  <c r="H153" i="1"/>
  <c r="K157" i="1"/>
  <c r="H157" i="1"/>
  <c r="K161" i="1"/>
  <c r="H161" i="1"/>
  <c r="K165" i="1"/>
  <c r="H165" i="1"/>
  <c r="K169" i="1"/>
  <c r="H169" i="1"/>
  <c r="K173" i="1"/>
  <c r="H173" i="1"/>
  <c r="K177" i="1"/>
  <c r="H177" i="1"/>
  <c r="K181" i="1"/>
  <c r="H181" i="1"/>
  <c r="K185" i="1"/>
  <c r="H185" i="1"/>
  <c r="K189" i="1"/>
  <c r="H189" i="1"/>
  <c r="K193" i="1"/>
  <c r="H193" i="1"/>
  <c r="K197" i="1"/>
  <c r="H197" i="1"/>
  <c r="K201" i="1"/>
  <c r="H201" i="1"/>
  <c r="K205" i="1"/>
  <c r="H205" i="1"/>
  <c r="K209" i="1"/>
  <c r="H209" i="1"/>
  <c r="K213" i="1"/>
  <c r="H213" i="1"/>
  <c r="K217" i="1"/>
  <c r="H217" i="1"/>
  <c r="K221" i="1"/>
  <c r="H221" i="1"/>
  <c r="K225" i="1"/>
  <c r="H225" i="1"/>
  <c r="K229" i="1"/>
  <c r="H229" i="1"/>
  <c r="K233" i="1"/>
  <c r="H233" i="1"/>
  <c r="K105" i="1"/>
  <c r="H105" i="1"/>
  <c r="H14" i="1"/>
  <c r="H18" i="1"/>
  <c r="H30" i="1"/>
  <c r="H38" i="1"/>
  <c r="H50" i="1"/>
  <c r="H54" i="1"/>
  <c r="K72" i="1"/>
  <c r="H77" i="1"/>
  <c r="H82" i="1"/>
  <c r="H85" i="1"/>
  <c r="H90" i="1"/>
  <c r="K101" i="1"/>
  <c r="H101" i="1"/>
  <c r="H26" i="1"/>
  <c r="H42" i="1"/>
  <c r="H62" i="1"/>
  <c r="H66" i="1"/>
  <c r="H69" i="1"/>
  <c r="H74" i="1"/>
  <c r="K80" i="1"/>
  <c r="K88" i="1"/>
  <c r="H94" i="1"/>
  <c r="H98" i="1"/>
  <c r="H102" i="1"/>
  <c r="H106" i="1"/>
  <c r="H110" i="1"/>
  <c r="H114" i="1"/>
  <c r="H118" i="1"/>
  <c r="H122" i="1"/>
  <c r="H126" i="1"/>
  <c r="H130" i="1"/>
  <c r="H134" i="1"/>
  <c r="H138" i="1"/>
  <c r="H142" i="1"/>
  <c r="H146" i="1"/>
  <c r="H150" i="1"/>
  <c r="H154" i="1"/>
  <c r="H158" i="1"/>
  <c r="H162" i="1"/>
  <c r="H166" i="1"/>
  <c r="H170" i="1"/>
  <c r="H174" i="1"/>
  <c r="H178" i="1"/>
  <c r="H182" i="1"/>
  <c r="H186" i="1"/>
  <c r="H190" i="1"/>
  <c r="H194" i="1"/>
  <c r="H198" i="1"/>
  <c r="H202" i="1"/>
  <c r="H206" i="1"/>
  <c r="H210" i="1"/>
  <c r="H214" i="1"/>
  <c r="H218" i="1"/>
  <c r="H222" i="1"/>
  <c r="H226" i="1"/>
  <c r="H230" i="1"/>
  <c r="H234" i="1"/>
</calcChain>
</file>

<file path=xl/sharedStrings.xml><?xml version="1.0" encoding="utf-8"?>
<sst xmlns="http://schemas.openxmlformats.org/spreadsheetml/2006/main" count="687" uniqueCount="252">
  <si>
    <t>Codigo</t>
  </si>
  <si>
    <t xml:space="preserve">Articulos </t>
  </si>
  <si>
    <t>Unidad</t>
  </si>
  <si>
    <t>Entrada</t>
  </si>
  <si>
    <t>Existencia</t>
  </si>
  <si>
    <t>Fecha de adquisición</t>
  </si>
  <si>
    <t>Precio unitario</t>
  </si>
  <si>
    <t>Balance</t>
  </si>
  <si>
    <t>UD</t>
  </si>
  <si>
    <t>GAL</t>
  </si>
  <si>
    <t>PAQ</t>
  </si>
  <si>
    <t>CAJA</t>
  </si>
  <si>
    <t>RESMA</t>
  </si>
  <si>
    <t>POTE</t>
  </si>
  <si>
    <t>LB</t>
  </si>
  <si>
    <t>DVD</t>
  </si>
  <si>
    <t>PAR</t>
  </si>
  <si>
    <t>YDA</t>
  </si>
  <si>
    <t>PARE</t>
  </si>
  <si>
    <t>CAJITA</t>
  </si>
  <si>
    <t>FARDO</t>
  </si>
  <si>
    <r>
      <t xml:space="preserve">PRESIDENCIA DE LA REPÚBLICA DOMINICANA  
CONSEJO NACIONAL DE DISCAPACIDAD  
¨Año del Fomento de las Exportaciones¨  
</t>
    </r>
    <r>
      <rPr>
        <b/>
        <i/>
        <sz val="16"/>
        <color rgb="FFFF0000"/>
        <rFont val="Calibri"/>
        <family val="2"/>
      </rPr>
      <t xml:space="preserve">INVENTARIO DE ALMACEN MES DE ENERO 2018 </t>
    </r>
    <r>
      <rPr>
        <b/>
        <i/>
        <sz val="16"/>
        <rFont val="Calibri"/>
        <family val="2"/>
      </rPr>
      <t xml:space="preserve">  
</t>
    </r>
  </si>
  <si>
    <t>Tipo de materiales</t>
  </si>
  <si>
    <t>Stock minimo</t>
  </si>
  <si>
    <t>¿solicitar?</t>
  </si>
  <si>
    <t>Agendas de teléfono</t>
  </si>
  <si>
    <t>Papeleria</t>
  </si>
  <si>
    <t>Almohadilla para sellos</t>
  </si>
  <si>
    <t>Alcohol</t>
  </si>
  <si>
    <t>Limpieza</t>
  </si>
  <si>
    <t>Ambientadores de aire p/dispensador aerosol 6,20 oz.</t>
  </si>
  <si>
    <t>Ambientadores de aire 7 oz.</t>
  </si>
  <si>
    <t>Ambientadores de aire aerosol 8 oz.</t>
  </si>
  <si>
    <t>Axion en pasta de fregar</t>
  </si>
  <si>
    <t xml:space="preserve">Azúcar </t>
  </si>
  <si>
    <t>Comestible</t>
  </si>
  <si>
    <t xml:space="preserve">Batería duracel 9w </t>
  </si>
  <si>
    <t>Banditas de gomas</t>
  </si>
  <si>
    <t>Bebida energética deportiva</t>
  </si>
  <si>
    <t>Bicarbonato de sodio 4oz</t>
  </si>
  <si>
    <t>Bolígrafos negros</t>
  </si>
  <si>
    <t>Bolígrafos azules</t>
  </si>
  <si>
    <t>Bolsas institucional 10x13</t>
  </si>
  <si>
    <t>Bolsas institucional 9x12</t>
  </si>
  <si>
    <t>Brillo gordo</t>
  </si>
  <si>
    <t>Brillo verde de fregar</t>
  </si>
  <si>
    <t>Bloques de notas</t>
  </si>
  <si>
    <t>Café sant domingo 1 lb</t>
  </si>
  <si>
    <t>Café sant domingo  1/2 lb</t>
  </si>
  <si>
    <t>Cajas de archivo muerto</t>
  </si>
  <si>
    <t>Caratula de cd vacías</t>
  </si>
  <si>
    <t>Carbón para papel</t>
  </si>
  <si>
    <t>Carpeta institucionales logo CONADIS</t>
  </si>
  <si>
    <t>Carpeta grandes blancas 3/hoyo</t>
  </si>
  <si>
    <t>Carpetas pequeñas 3/hoyo</t>
  </si>
  <si>
    <t>Cartulina</t>
  </si>
  <si>
    <t>Cartucho de tinta hp 21 negra</t>
  </si>
  <si>
    <t>Cartucho de tinta hp 22 color</t>
  </si>
  <si>
    <t>Cartucho de tinta hp 95 color</t>
  </si>
  <si>
    <t xml:space="preserve">Cartucho de tinta hp 96 negra </t>
  </si>
  <si>
    <t xml:space="preserve">Cartucho de tinta hp 97 color </t>
  </si>
  <si>
    <t>Cartucho de tinta hp 122 negro</t>
  </si>
  <si>
    <t>Cartucho de tinta hp 122 color</t>
  </si>
  <si>
    <t>Canela 125 grs</t>
  </si>
  <si>
    <t>Cera para contar</t>
  </si>
  <si>
    <t xml:space="preserve">Cd </t>
  </si>
  <si>
    <t>Cinta adhesiva pequeña p/dispensador</t>
  </si>
  <si>
    <t>Cinta adhesiva grande blancos</t>
  </si>
  <si>
    <t xml:space="preserve">Cinta para impresoras </t>
  </si>
  <si>
    <t>Cinta adhesiva grande transparente</t>
  </si>
  <si>
    <t>Cinta p/maq de escribir brother borrador</t>
  </si>
  <si>
    <t>Cinta p/maq de escribir brother 8mm x 175.5 m</t>
  </si>
  <si>
    <t>Cinta adhesiva de doble cara</t>
  </si>
  <si>
    <t>Cinta adhesiva  enmascarada</t>
  </si>
  <si>
    <t>Cinta decorativa</t>
  </si>
  <si>
    <t>Cinta fax</t>
  </si>
  <si>
    <t>Clip grandes</t>
  </si>
  <si>
    <t>Clip pequeños</t>
  </si>
  <si>
    <t xml:space="preserve">Clip billeteros 51 mm </t>
  </si>
  <si>
    <t>Clip billeteros 41 mm</t>
  </si>
  <si>
    <t>Cucharas desechables</t>
  </si>
  <si>
    <t>Cubeta de pintura</t>
  </si>
  <si>
    <t>Chinchetas 50/1</t>
  </si>
  <si>
    <t>Detergente en polvo/saco 30 lb</t>
  </si>
  <si>
    <t>Desgrasante de cocina</t>
  </si>
  <si>
    <t xml:space="preserve">Desinfectante domésticos aromatizados </t>
  </si>
  <si>
    <t>Decalin</t>
  </si>
  <si>
    <t>Dispensador cinta adhesiva</t>
  </si>
  <si>
    <t>Dispensador de papel de baño</t>
  </si>
  <si>
    <t>Dispensador para ambientador de aire</t>
  </si>
  <si>
    <t>Dispensador de jabón anti-espuma</t>
  </si>
  <si>
    <t>Ega blanca mediana</t>
  </si>
  <si>
    <t>Escoba plástica</t>
  </si>
  <si>
    <t>Espirales de 51 mm</t>
  </si>
  <si>
    <t>Espirales de 19 mm</t>
  </si>
  <si>
    <t>Espirales de 32 mm</t>
  </si>
  <si>
    <t>Espirales de 25 mm</t>
  </si>
  <si>
    <t>Espirales de 10 mm</t>
  </si>
  <si>
    <t>Espirales de 8 mm</t>
  </si>
  <si>
    <t>Espirales de 6 mm</t>
  </si>
  <si>
    <t>Espirales de 5/16"</t>
  </si>
  <si>
    <t xml:space="preserve">Espirales de 3/4 </t>
  </si>
  <si>
    <t>Espirales de 12 mm</t>
  </si>
  <si>
    <t>Etiquetas p/sobres</t>
  </si>
  <si>
    <t>Etiquetas p/CD y DVD</t>
  </si>
  <si>
    <t>Felpas rojas</t>
  </si>
  <si>
    <t>Felpas negras</t>
  </si>
  <si>
    <t>Felpas azules</t>
  </si>
  <si>
    <t>Fichas grandes</t>
  </si>
  <si>
    <t>Foami azul</t>
  </si>
  <si>
    <t>Foami negro</t>
  </si>
  <si>
    <t xml:space="preserve">Folders clasificador </t>
  </si>
  <si>
    <t>Folders 8 1/2 x 11</t>
  </si>
  <si>
    <t>Folders 8 1/2 x 13</t>
  </si>
  <si>
    <t>Folders satinado con bolsillo (25/1)</t>
  </si>
  <si>
    <t>Fosforo</t>
  </si>
  <si>
    <t>Fundas p/basura grandes p/tanq (100/1)</t>
  </si>
  <si>
    <t>Fundas p/basura 17x22. (100/1)</t>
  </si>
  <si>
    <t>Gafetes</t>
  </si>
  <si>
    <t>Cloro</t>
  </si>
  <si>
    <t>Ganchos p/folders macho y hembra 7 cm</t>
  </si>
  <si>
    <t>Gomas de borrar</t>
  </si>
  <si>
    <t>Guantes amarillo</t>
  </si>
  <si>
    <t>Globos decorativos</t>
  </si>
  <si>
    <t>Grapadoras estándar</t>
  </si>
  <si>
    <t>Grapas grandes</t>
  </si>
  <si>
    <t>Grapas estándar</t>
  </si>
  <si>
    <t>Insecticida</t>
  </si>
  <si>
    <t>Jabón en espuma</t>
  </si>
  <si>
    <t>Lápices de carbón</t>
  </si>
  <si>
    <t xml:space="preserve">Lámpara de infrontal </t>
  </si>
  <si>
    <t xml:space="preserve">Libreta rayada 5/8 pequeña </t>
  </si>
  <si>
    <t>Libreta rayada 8 1/2 x 11 grandes</t>
  </si>
  <si>
    <t>Limpiador de cristal</t>
  </si>
  <si>
    <t xml:space="preserve">Corrector liquido </t>
  </si>
  <si>
    <t>Marcadores rojos</t>
  </si>
  <si>
    <t>Marcadores azul claro</t>
  </si>
  <si>
    <t>Marcadores azules</t>
  </si>
  <si>
    <t xml:space="preserve">Marcadores verdes </t>
  </si>
  <si>
    <t>Marcadores negros</t>
  </si>
  <si>
    <t>Marcadores para pizarra</t>
  </si>
  <si>
    <t>Papel  bond 8 1/2 x 11</t>
  </si>
  <si>
    <t>Papel  bond 8 1/2 x 14</t>
  </si>
  <si>
    <t>Papel  bond 8 1/2 x 13</t>
  </si>
  <si>
    <t>Papel en cartulina blanco</t>
  </si>
  <si>
    <t>Papel en cartulina crema</t>
  </si>
  <si>
    <t>Papel blanco timbrado 8 1/2 x 11  (no oficial)</t>
  </si>
  <si>
    <t>Papel timbrado 8 1/2 x 11 (oficial)</t>
  </si>
  <si>
    <t>Papel p/foto con brillo</t>
  </si>
  <si>
    <t>Papel de baño (12/1)</t>
  </si>
  <si>
    <t>Papel de baño jumbo p/dispensador mano (6/1)</t>
  </si>
  <si>
    <t>Papel cassatte</t>
  </si>
  <si>
    <t>Papel cebolla/tissue</t>
  </si>
  <si>
    <t>Papel para paleógrafo 77 x 110 cm o 91 cm x 30 mt</t>
  </si>
  <si>
    <t xml:space="preserve">Pin espuma </t>
  </si>
  <si>
    <t>Pergaminos p/encuadernar en plástico</t>
  </si>
  <si>
    <t>Pergaminos p/encuadernar en cartón</t>
  </si>
  <si>
    <t>Perforadora de papel dos hoyos</t>
  </si>
  <si>
    <t>Perforadora de papel tres hoyos metal</t>
  </si>
  <si>
    <t>Pin CONADIS</t>
  </si>
  <si>
    <t>Pilas AAA</t>
  </si>
  <si>
    <t>Pilas AA duracell</t>
  </si>
  <si>
    <t>Platos higiénicos grandes no.9</t>
  </si>
  <si>
    <t>Platos higiénicos pequeños no.6</t>
  </si>
  <si>
    <t xml:space="preserve">Platos higiénicos (100/1) con tapa y división </t>
  </si>
  <si>
    <t xml:space="preserve">Blanqueador para inodoros </t>
  </si>
  <si>
    <t>Porta clips</t>
  </si>
  <si>
    <t>Porta lápiz</t>
  </si>
  <si>
    <t xml:space="preserve">Postit 75x75 mm </t>
  </si>
  <si>
    <t xml:space="preserve">Postit 75x125 mm </t>
  </si>
  <si>
    <t>Revisteros</t>
  </si>
  <si>
    <t xml:space="preserve">Repuesto de cuchilla </t>
  </si>
  <si>
    <t>Resaltadores amarillo</t>
  </si>
  <si>
    <t>Resaltadores rosados</t>
  </si>
  <si>
    <t>Reglas</t>
  </si>
  <si>
    <t>Rollo de cintas para sumadora</t>
  </si>
  <si>
    <t>Rollos de papel toalla para cocina</t>
  </si>
  <si>
    <t>Rollos de papel p/camilla medica</t>
  </si>
  <si>
    <t>Saca grapas</t>
  </si>
  <si>
    <t>Sacapuntas metal</t>
  </si>
  <si>
    <t>Separadores de libros /metal</t>
  </si>
  <si>
    <t xml:space="preserve">Servilleta </t>
  </si>
  <si>
    <t>Silicona liquida</t>
  </si>
  <si>
    <t>Sobres manila timbrados 8 1/2 x 11 CONADIS</t>
  </si>
  <si>
    <t>Sobres manila timbrados 8 1/2 x 13 CONADIS</t>
  </si>
  <si>
    <t xml:space="preserve">Sobre tipo carta blancas internos CONADIS </t>
  </si>
  <si>
    <t>Suapes</t>
  </si>
  <si>
    <t>Tabla con broche de presión</t>
  </si>
  <si>
    <t>Tijeras</t>
  </si>
  <si>
    <t>Te frio en polvo 26,8 oz lipto</t>
  </si>
  <si>
    <t>Te de tilo twinings/ caja 25/1</t>
  </si>
  <si>
    <t>Te manzanilla twinings/ caja 25/1</t>
  </si>
  <si>
    <t>Te de infusión de menta/ caja 25/1</t>
  </si>
  <si>
    <t>Toner kyocera tk-1147</t>
  </si>
  <si>
    <t>Toner laserjet hp 35a</t>
  </si>
  <si>
    <t>Toner laserjet hp 85a</t>
  </si>
  <si>
    <t>Toner laserjet hp 83a</t>
  </si>
  <si>
    <t>Toner sharp ar202 nt</t>
  </si>
  <si>
    <t>Toallas p/ cocina</t>
  </si>
  <si>
    <t>Tinta en rollón p/almohadilla p/sellos</t>
  </si>
  <si>
    <t>Toner hp laserjet azules 130 a</t>
  </si>
  <si>
    <t>Toner hp laserjet amarillo 130 a</t>
  </si>
  <si>
    <t>Toner hp laserjet rosado 130 a</t>
  </si>
  <si>
    <t>Toner hp laserjet negra 130 a</t>
  </si>
  <si>
    <t>Toner shari 162</t>
  </si>
  <si>
    <t>Uhu en barra pequeño</t>
  </si>
  <si>
    <t>Goma de pegar en barra 40g</t>
  </si>
  <si>
    <t>Vasos desechables de 3 onza</t>
  </si>
  <si>
    <t>Vasos desechables de 7 onza</t>
  </si>
  <si>
    <t>Vasos desechables de 10 onza</t>
  </si>
  <si>
    <t>Velones aromáticos</t>
  </si>
  <si>
    <t>Vinagre 16 oz</t>
  </si>
  <si>
    <t xml:space="preserve">Platos tipos bandeja </t>
  </si>
  <si>
    <t>Memoria USB 16gb</t>
  </si>
  <si>
    <t xml:space="preserve">Toner hp laserjet 128 a negro  </t>
  </si>
  <si>
    <t>Toner hp laserjet 128 a amarillo</t>
  </si>
  <si>
    <t>Toner hp laserjet 128 a azul</t>
  </si>
  <si>
    <t>Toner hp laserjet 128 a rosado</t>
  </si>
  <si>
    <t>Toner hp laserjet 126 a rosado</t>
  </si>
  <si>
    <t>Toner hp laserjet 126 a negro</t>
  </si>
  <si>
    <t>Toner hp laserjet 126 a azul</t>
  </si>
  <si>
    <t>Toner hp laserjet 126 a amarillo</t>
  </si>
  <si>
    <t>Vinagre blanco</t>
  </si>
  <si>
    <t>Papel tipo crespe azul</t>
  </si>
  <si>
    <t>Papel tipo crespe amarillo</t>
  </si>
  <si>
    <t>Papel tipo crespe rojo</t>
  </si>
  <si>
    <t xml:space="preserve">Removedor de manchas </t>
  </si>
  <si>
    <t>Zafacón plast. 11 lts</t>
  </si>
  <si>
    <t>Lanilla blanca</t>
  </si>
  <si>
    <t>Agarra caldero</t>
  </si>
  <si>
    <t xml:space="preserve">Guantes látex </t>
  </si>
  <si>
    <t xml:space="preserve">Guantes reforzados negros </t>
  </si>
  <si>
    <t>Destupidor de inodoro linda</t>
  </si>
  <si>
    <t>Brillo Scott la maquina (gris)</t>
  </si>
  <si>
    <t>Atomizador 32oz</t>
  </si>
  <si>
    <t>Cepillo plástico para pared</t>
  </si>
  <si>
    <t xml:space="preserve">Escobilla para limpiar inodoro </t>
  </si>
  <si>
    <t xml:space="preserve">Recogedores de basura </t>
  </si>
  <si>
    <t xml:space="preserve">Papel crespe varios colores </t>
  </si>
  <si>
    <t>Velitas de cumpleaños</t>
  </si>
  <si>
    <t>Cinta adhesiva gris de 2"</t>
  </si>
  <si>
    <t>Chocolate (10/1)</t>
  </si>
  <si>
    <t>Botellitas de agua 16 oz (20/1)</t>
  </si>
  <si>
    <t xml:space="preserve">Rellenado de botellones de agua </t>
  </si>
  <si>
    <t>Cinta de maquina sumadora</t>
  </si>
  <si>
    <t>Carpeta mediana blanca 3/hoyo</t>
  </si>
  <si>
    <t>Guantes industriales de tela</t>
  </si>
  <si>
    <t xml:space="preserve">Tanque de 55 gal con rueditas </t>
  </si>
  <si>
    <t>Tenedores desechables 25/1</t>
  </si>
  <si>
    <t>Vasos foam de 10 oz de 25/1</t>
  </si>
  <si>
    <t>Grapadora industrial para 100 hojas</t>
  </si>
  <si>
    <t xml:space="preserve">Libro record 300 pg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</si>
</sst>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name val="Calibri"/>
      <family val="2"/>
    </font>
    <font>
      <b/>
      <i/>
      <sz val="16"/>
      <color rgb="FFFF0000"/>
      <name val="Calibri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2" borderId="1" xfId="0" applyNumberFormat="1" applyFont="1" applyFill="1" applyBorder="1" applyAlignment="1" applyProtection="1">
      <alignment vertical="top" wrapText="1"/>
    </xf>
    <xf numFmtId="0" fontId="4" fillId="2" borderId="1" xfId="0" applyNumberFormat="1" applyFont="1" applyFill="1" applyBorder="1" applyAlignment="1" applyProtection="1">
      <alignment horizontal="left" vertical="top" wrapText="1"/>
    </xf>
    <xf numFmtId="43" fontId="4" fillId="2" borderId="1" xfId="1" applyFont="1" applyFill="1" applyBorder="1" applyAlignment="1" applyProtection="1">
      <alignment horizontal="left" vertical="top" wrapText="1"/>
    </xf>
    <xf numFmtId="0" fontId="2" fillId="2" borderId="0" xfId="0" applyFont="1" applyFill="1" applyAlignment="1">
      <alignment horizont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0" xfId="0" applyNumberFormat="1" applyFont="1" applyFill="1" applyAlignment="1" applyProtection="1">
      <alignment horizontal="center" vertical="top" wrapText="1"/>
    </xf>
    <xf numFmtId="14" fontId="5" fillId="0" borderId="0" xfId="0" applyNumberFormat="1" applyFont="1" applyAlignment="1">
      <alignment horizontal="center" vertical="top"/>
    </xf>
    <xf numFmtId="43" fontId="5" fillId="0" borderId="0" xfId="1" applyFont="1" applyAlignment="1">
      <alignment horizontal="center" vertical="top"/>
    </xf>
    <xf numFmtId="14" fontId="5" fillId="0" borderId="0" xfId="0" applyNumberFormat="1" applyFont="1" applyFill="1" applyAlignment="1">
      <alignment horizontal="center" vertical="top"/>
    </xf>
    <xf numFmtId="3" fontId="5" fillId="0" borderId="0" xfId="0" applyNumberFormat="1" applyFont="1" applyFill="1" applyAlignment="1" applyProtection="1">
      <alignment horizontal="center" vertical="top" wrapText="1"/>
    </xf>
    <xf numFmtId="43" fontId="5" fillId="0" borderId="0" xfId="1" applyNumberFormat="1" applyFont="1" applyAlignment="1">
      <alignment horizontal="center" vertical="top"/>
    </xf>
    <xf numFmtId="14" fontId="5" fillId="0" borderId="0" xfId="0" applyNumberFormat="1" applyFont="1" applyFill="1" applyAlignment="1" applyProtection="1">
      <alignment horizontal="center" vertical="top"/>
    </xf>
    <xf numFmtId="0" fontId="7" fillId="0" borderId="0" xfId="0" applyNumberFormat="1" applyFont="1" applyFill="1" applyAlignment="1" applyProtection="1">
      <alignment horizontal="center" vertical="top" wrapText="1"/>
    </xf>
    <xf numFmtId="0" fontId="7" fillId="0" borderId="0" xfId="0" applyFont="1" applyAlignment="1">
      <alignment horizontal="center" vertical="top"/>
    </xf>
    <xf numFmtId="14" fontId="7" fillId="0" borderId="0" xfId="0" applyNumberFormat="1" applyFont="1" applyFill="1" applyAlignment="1" applyProtection="1">
      <alignment horizontal="center" vertical="top"/>
    </xf>
    <xf numFmtId="43" fontId="7" fillId="0" borderId="0" xfId="1" applyFont="1" applyAlignment="1">
      <alignment horizontal="center" vertical="top"/>
    </xf>
    <xf numFmtId="43" fontId="7" fillId="0" borderId="0" xfId="1" applyNumberFormat="1" applyFont="1" applyAlignment="1">
      <alignment horizontal="center" vertical="top"/>
    </xf>
    <xf numFmtId="0" fontId="7" fillId="0" borderId="0" xfId="0" applyNumberFormat="1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43" fontId="7" fillId="0" borderId="0" xfId="0" applyNumberFormat="1" applyFont="1" applyAlignment="1">
      <alignment horizontal="center" vertical="top"/>
    </xf>
    <xf numFmtId="0" fontId="6" fillId="3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4" fontId="5" fillId="0" borderId="0" xfId="0" applyNumberFormat="1" applyFont="1" applyFill="1" applyAlignment="1" applyProtection="1">
      <alignment horizontal="center" vertical="top" wrapText="1"/>
    </xf>
    <xf numFmtId="14" fontId="5" fillId="0" borderId="0" xfId="0" applyNumberFormat="1" applyFont="1" applyFill="1" applyBorder="1" applyAlignment="1" applyProtection="1">
      <alignment horizontal="center" vertical="top" wrapText="1"/>
    </xf>
  </cellXfs>
  <cellStyles count="2">
    <cellStyle name="Millares" xfId="1" builtinId="3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-* #,##0.00_-;\-* #,##0.00_-;_-* &quot;-&quot;??_-;_-@_-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-* #,##0.00_-;\-* #,##0.00_-;_-* &quot;-&quot;??_-;_-@_-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-* #,##0.00_-;\-* #,##0.00_-;_-* &quot;-&quot;??_-;_-@_-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indexed="17"/>
        </patternFill>
      </fill>
      <alignment horizontal="center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2</xdr:row>
      <xdr:rowOff>0</xdr:rowOff>
    </xdr:from>
    <xdr:to>
      <xdr:col>1</xdr:col>
      <xdr:colOff>1495425</xdr:colOff>
      <xdr:row>6</xdr:row>
      <xdr:rowOff>9525</xdr:rowOff>
    </xdr:to>
    <xdr:pic>
      <xdr:nvPicPr>
        <xdr:cNvPr id="2" name="0 Imagen" descr="Cab. DIGEIG parte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76" t="745" r="80955" b="46268"/>
        <a:stretch/>
      </xdr:blipFill>
      <xdr:spPr bwMode="auto">
        <a:xfrm>
          <a:off x="638175" y="381000"/>
          <a:ext cx="1504950" cy="771525"/>
        </a:xfrm>
        <a:prstGeom prst="rect">
          <a:avLst/>
        </a:prstGeom>
        <a:solidFill>
          <a:srgbClr val="C0504D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228600</xdr:colOff>
      <xdr:row>1</xdr:row>
      <xdr:rowOff>161925</xdr:rowOff>
    </xdr:from>
    <xdr:to>
      <xdr:col>10</xdr:col>
      <xdr:colOff>209550</xdr:colOff>
      <xdr:row>5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352425"/>
          <a:ext cx="1114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la.rodriguez/Desktop/Almac&#233;n%20y%20Suministro/Inventarios%202018/Inventario%20Almac&#233;n%20y%20Suministr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"/>
      <sheetName val="Inventario"/>
      <sheetName val="Entrada"/>
      <sheetName val="Hoja1"/>
    </sheetNames>
    <sheetDataSet>
      <sheetData sheetId="0">
        <row r="2">
          <cell r="A2">
            <v>121</v>
          </cell>
          <cell r="D2">
            <v>2</v>
          </cell>
        </row>
        <row r="3">
          <cell r="A3">
            <v>274</v>
          </cell>
          <cell r="D3">
            <v>1</v>
          </cell>
        </row>
        <row r="4">
          <cell r="A4">
            <v>214</v>
          </cell>
          <cell r="D4">
            <v>2</v>
          </cell>
        </row>
        <row r="5">
          <cell r="A5">
            <v>121</v>
          </cell>
          <cell r="D5">
            <v>1</v>
          </cell>
        </row>
        <row r="6">
          <cell r="A6">
            <v>107</v>
          </cell>
          <cell r="D6">
            <v>15</v>
          </cell>
        </row>
        <row r="7">
          <cell r="A7">
            <v>222</v>
          </cell>
          <cell r="D7">
            <v>2</v>
          </cell>
        </row>
        <row r="8">
          <cell r="A8">
            <v>223</v>
          </cell>
          <cell r="D8">
            <v>1</v>
          </cell>
        </row>
        <row r="9">
          <cell r="A9">
            <v>158</v>
          </cell>
          <cell r="D9">
            <v>1</v>
          </cell>
        </row>
        <row r="10">
          <cell r="A10">
            <v>254</v>
          </cell>
          <cell r="D10">
            <v>6</v>
          </cell>
        </row>
        <row r="11">
          <cell r="A11">
            <v>249</v>
          </cell>
          <cell r="D11">
            <v>4</v>
          </cell>
        </row>
        <row r="12">
          <cell r="A12">
            <v>271</v>
          </cell>
          <cell r="D12">
            <v>1</v>
          </cell>
        </row>
        <row r="13">
          <cell r="A13">
            <v>188</v>
          </cell>
          <cell r="D13">
            <v>6</v>
          </cell>
        </row>
        <row r="14">
          <cell r="A14">
            <v>117</v>
          </cell>
          <cell r="D14">
            <v>4</v>
          </cell>
        </row>
        <row r="15">
          <cell r="A15">
            <v>306</v>
          </cell>
          <cell r="D15">
            <v>4</v>
          </cell>
        </row>
        <row r="16">
          <cell r="A16">
            <v>106</v>
          </cell>
          <cell r="D16">
            <v>6</v>
          </cell>
        </row>
        <row r="17">
          <cell r="A17">
            <v>190</v>
          </cell>
          <cell r="D17">
            <v>1</v>
          </cell>
        </row>
        <row r="18">
          <cell r="A18">
            <v>189</v>
          </cell>
          <cell r="D18">
            <v>10</v>
          </cell>
        </row>
        <row r="19">
          <cell r="A19">
            <v>103</v>
          </cell>
          <cell r="D19">
            <v>10</v>
          </cell>
        </row>
        <row r="20">
          <cell r="A20">
            <v>234</v>
          </cell>
          <cell r="D20">
            <v>10</v>
          </cell>
        </row>
        <row r="21">
          <cell r="A21">
            <v>141</v>
          </cell>
          <cell r="D21">
            <v>1</v>
          </cell>
        </row>
        <row r="22">
          <cell r="A22">
            <v>234</v>
          </cell>
          <cell r="D22">
            <v>1</v>
          </cell>
        </row>
        <row r="23">
          <cell r="A23">
            <v>103</v>
          </cell>
          <cell r="D23">
            <v>1</v>
          </cell>
        </row>
        <row r="24">
          <cell r="A24">
            <v>121</v>
          </cell>
          <cell r="D24">
            <v>3</v>
          </cell>
        </row>
        <row r="25">
          <cell r="A25">
            <v>319</v>
          </cell>
          <cell r="D25">
            <v>3</v>
          </cell>
        </row>
        <row r="26">
          <cell r="A26">
            <v>315</v>
          </cell>
          <cell r="D26">
            <v>1</v>
          </cell>
        </row>
        <row r="27">
          <cell r="A27">
            <v>241</v>
          </cell>
          <cell r="D27">
            <v>2</v>
          </cell>
        </row>
        <row r="28">
          <cell r="A28">
            <v>113</v>
          </cell>
          <cell r="D28">
            <v>3</v>
          </cell>
        </row>
        <row r="29">
          <cell r="A29">
            <v>193</v>
          </cell>
          <cell r="D29">
            <v>1</v>
          </cell>
        </row>
        <row r="30">
          <cell r="A30">
            <v>214</v>
          </cell>
          <cell r="D30">
            <v>2</v>
          </cell>
        </row>
        <row r="31">
          <cell r="A31">
            <v>214</v>
          </cell>
          <cell r="D31">
            <v>3</v>
          </cell>
        </row>
        <row r="32">
          <cell r="A32">
            <v>215</v>
          </cell>
          <cell r="D32">
            <v>1</v>
          </cell>
        </row>
        <row r="33">
          <cell r="A33">
            <v>193</v>
          </cell>
          <cell r="D33">
            <v>3</v>
          </cell>
        </row>
        <row r="34">
          <cell r="A34">
            <v>241</v>
          </cell>
          <cell r="D34">
            <v>2</v>
          </cell>
        </row>
        <row r="35">
          <cell r="A35">
            <v>202</v>
          </cell>
          <cell r="D35">
            <v>1</v>
          </cell>
        </row>
        <row r="36">
          <cell r="A36">
            <v>148</v>
          </cell>
          <cell r="D36">
            <v>1</v>
          </cell>
        </row>
        <row r="37">
          <cell r="A37">
            <v>149</v>
          </cell>
          <cell r="D37">
            <v>1</v>
          </cell>
        </row>
        <row r="38">
          <cell r="A38">
            <v>150</v>
          </cell>
          <cell r="D38">
            <v>1</v>
          </cell>
        </row>
        <row r="39">
          <cell r="A39">
            <v>151</v>
          </cell>
          <cell r="D39">
            <v>1</v>
          </cell>
        </row>
        <row r="40">
          <cell r="A40">
            <v>214</v>
          </cell>
          <cell r="D40">
            <v>1</v>
          </cell>
        </row>
        <row r="41">
          <cell r="A41">
            <v>185</v>
          </cell>
          <cell r="D41">
            <v>1</v>
          </cell>
        </row>
        <row r="42">
          <cell r="A42">
            <v>202</v>
          </cell>
          <cell r="D42">
            <v>1</v>
          </cell>
        </row>
        <row r="43">
          <cell r="A43">
            <v>252</v>
          </cell>
          <cell r="D43">
            <v>1</v>
          </cell>
        </row>
        <row r="44">
          <cell r="A44">
            <v>208</v>
          </cell>
          <cell r="D44">
            <v>1</v>
          </cell>
        </row>
        <row r="45">
          <cell r="A45">
            <v>207</v>
          </cell>
          <cell r="D45">
            <v>1</v>
          </cell>
        </row>
        <row r="46">
          <cell r="A46">
            <v>261</v>
          </cell>
          <cell r="D46">
            <v>2</v>
          </cell>
        </row>
        <row r="47">
          <cell r="A47">
            <v>228</v>
          </cell>
          <cell r="D47">
            <v>2</v>
          </cell>
        </row>
        <row r="48">
          <cell r="A48">
            <v>171</v>
          </cell>
          <cell r="D48">
            <v>1</v>
          </cell>
        </row>
        <row r="49">
          <cell r="A49">
            <v>223</v>
          </cell>
          <cell r="D49">
            <v>1</v>
          </cell>
        </row>
        <row r="50">
          <cell r="A50">
            <v>222</v>
          </cell>
          <cell r="D50">
            <v>2</v>
          </cell>
        </row>
        <row r="51">
          <cell r="A51">
            <v>107</v>
          </cell>
          <cell r="D51">
            <v>3</v>
          </cell>
        </row>
        <row r="52">
          <cell r="A52">
            <v>155</v>
          </cell>
          <cell r="D52">
            <v>10</v>
          </cell>
        </row>
        <row r="53">
          <cell r="A53">
            <v>158</v>
          </cell>
          <cell r="D53">
            <v>2</v>
          </cell>
        </row>
        <row r="54">
          <cell r="A54">
            <v>192</v>
          </cell>
          <cell r="D54">
            <v>1</v>
          </cell>
        </row>
        <row r="55">
          <cell r="A55">
            <v>119</v>
          </cell>
          <cell r="D55">
            <v>15</v>
          </cell>
        </row>
        <row r="56">
          <cell r="A56">
            <v>188</v>
          </cell>
          <cell r="D56">
            <v>6</v>
          </cell>
        </row>
        <row r="57">
          <cell r="A57">
            <v>254</v>
          </cell>
          <cell r="D57">
            <v>7</v>
          </cell>
        </row>
        <row r="58">
          <cell r="A58">
            <v>135</v>
          </cell>
          <cell r="D58">
            <v>1</v>
          </cell>
        </row>
        <row r="59">
          <cell r="A59">
            <v>190</v>
          </cell>
          <cell r="D59">
            <v>1</v>
          </cell>
        </row>
        <row r="60">
          <cell r="A60">
            <v>249</v>
          </cell>
          <cell r="D60">
            <v>4</v>
          </cell>
        </row>
        <row r="61">
          <cell r="A61">
            <v>106</v>
          </cell>
          <cell r="D61">
            <v>4</v>
          </cell>
        </row>
        <row r="62">
          <cell r="A62">
            <v>117</v>
          </cell>
          <cell r="D62">
            <v>4</v>
          </cell>
        </row>
        <row r="63">
          <cell r="A63">
            <v>306</v>
          </cell>
          <cell r="D63">
            <v>4</v>
          </cell>
        </row>
        <row r="64">
          <cell r="A64">
            <v>304</v>
          </cell>
          <cell r="D64">
            <v>2</v>
          </cell>
        </row>
        <row r="65">
          <cell r="A65">
            <v>300</v>
          </cell>
          <cell r="D65">
            <v>1</v>
          </cell>
        </row>
        <row r="66">
          <cell r="A66">
            <v>313</v>
          </cell>
          <cell r="D66">
            <v>1</v>
          </cell>
        </row>
        <row r="67">
          <cell r="A67">
            <v>185</v>
          </cell>
          <cell r="D67">
            <v>1</v>
          </cell>
        </row>
        <row r="68">
          <cell r="A68">
            <v>214</v>
          </cell>
          <cell r="D68">
            <v>1</v>
          </cell>
        </row>
        <row r="69">
          <cell r="A69">
            <v>202</v>
          </cell>
          <cell r="D69">
            <v>2</v>
          </cell>
        </row>
        <row r="70">
          <cell r="A70">
            <v>241</v>
          </cell>
          <cell r="D70">
            <v>2</v>
          </cell>
        </row>
        <row r="71">
          <cell r="A71">
            <v>150</v>
          </cell>
          <cell r="D71">
            <v>1</v>
          </cell>
        </row>
        <row r="72">
          <cell r="A72">
            <v>113</v>
          </cell>
          <cell r="D72">
            <v>2</v>
          </cell>
        </row>
        <row r="73">
          <cell r="A73">
            <v>109</v>
          </cell>
          <cell r="D73">
            <v>1</v>
          </cell>
        </row>
        <row r="74">
          <cell r="A74">
            <v>194</v>
          </cell>
          <cell r="D74">
            <v>1</v>
          </cell>
        </row>
        <row r="75">
          <cell r="A75">
            <v>248</v>
          </cell>
          <cell r="D75">
            <v>4</v>
          </cell>
        </row>
        <row r="76">
          <cell r="A76">
            <v>192</v>
          </cell>
          <cell r="D76">
            <v>1</v>
          </cell>
        </row>
        <row r="77">
          <cell r="A77">
            <v>300</v>
          </cell>
          <cell r="D77">
            <v>1</v>
          </cell>
        </row>
        <row r="78">
          <cell r="A78">
            <v>214</v>
          </cell>
          <cell r="D78">
            <v>2</v>
          </cell>
        </row>
        <row r="79">
          <cell r="A79">
            <v>113</v>
          </cell>
          <cell r="D79">
            <v>8</v>
          </cell>
        </row>
        <row r="80">
          <cell r="A80">
            <v>197</v>
          </cell>
          <cell r="D80">
            <v>1</v>
          </cell>
        </row>
        <row r="81">
          <cell r="A81">
            <v>241</v>
          </cell>
          <cell r="D81">
            <v>5</v>
          </cell>
        </row>
        <row r="82">
          <cell r="A82">
            <v>261</v>
          </cell>
          <cell r="D82">
            <v>2</v>
          </cell>
        </row>
        <row r="83">
          <cell r="A83">
            <v>241</v>
          </cell>
          <cell r="D83">
            <v>3</v>
          </cell>
        </row>
        <row r="84">
          <cell r="A84">
            <v>202</v>
          </cell>
          <cell r="D84">
            <v>2</v>
          </cell>
        </row>
        <row r="85">
          <cell r="A85">
            <v>133</v>
          </cell>
          <cell r="D85">
            <v>2</v>
          </cell>
        </row>
        <row r="86">
          <cell r="A86">
            <v>134</v>
          </cell>
          <cell r="D86">
            <v>2</v>
          </cell>
        </row>
        <row r="87">
          <cell r="A87">
            <v>154</v>
          </cell>
          <cell r="D87">
            <v>1</v>
          </cell>
        </row>
        <row r="88">
          <cell r="A88">
            <v>214</v>
          </cell>
          <cell r="D88">
            <v>2</v>
          </cell>
        </row>
        <row r="89">
          <cell r="A89">
            <v>252</v>
          </cell>
          <cell r="D89">
            <v>2</v>
          </cell>
        </row>
        <row r="90">
          <cell r="A90">
            <v>214</v>
          </cell>
          <cell r="D90">
            <v>1</v>
          </cell>
        </row>
        <row r="91">
          <cell r="A91">
            <v>215</v>
          </cell>
          <cell r="D91">
            <v>2</v>
          </cell>
        </row>
        <row r="92">
          <cell r="A92">
            <v>311</v>
          </cell>
          <cell r="D92">
            <v>2</v>
          </cell>
        </row>
        <row r="93">
          <cell r="A93">
            <v>256</v>
          </cell>
          <cell r="D93">
            <v>100</v>
          </cell>
        </row>
        <row r="94">
          <cell r="A94">
            <v>243</v>
          </cell>
          <cell r="D94">
            <v>2</v>
          </cell>
        </row>
        <row r="95">
          <cell r="A95">
            <v>261</v>
          </cell>
          <cell r="D95">
            <v>1</v>
          </cell>
        </row>
        <row r="96">
          <cell r="A96">
            <v>245</v>
          </cell>
          <cell r="D96">
            <v>1</v>
          </cell>
        </row>
        <row r="97">
          <cell r="A97">
            <v>149</v>
          </cell>
          <cell r="D97">
            <v>1</v>
          </cell>
        </row>
        <row r="98">
          <cell r="A98">
            <v>239</v>
          </cell>
          <cell r="D98">
            <v>1</v>
          </cell>
        </row>
        <row r="99">
          <cell r="A99">
            <v>240</v>
          </cell>
          <cell r="D99">
            <v>1</v>
          </cell>
        </row>
        <row r="100">
          <cell r="A100">
            <v>197</v>
          </cell>
          <cell r="D100">
            <v>1</v>
          </cell>
        </row>
        <row r="101">
          <cell r="A101">
            <v>251</v>
          </cell>
          <cell r="D101">
            <v>1</v>
          </cell>
        </row>
        <row r="102">
          <cell r="A102">
            <v>230</v>
          </cell>
          <cell r="D102">
            <v>1</v>
          </cell>
        </row>
        <row r="103">
          <cell r="A103">
            <v>247</v>
          </cell>
          <cell r="D103">
            <v>1</v>
          </cell>
        </row>
        <row r="104">
          <cell r="A104">
            <v>241</v>
          </cell>
          <cell r="D104">
            <v>1</v>
          </cell>
        </row>
        <row r="105">
          <cell r="A105">
            <v>180</v>
          </cell>
          <cell r="D105">
            <v>2</v>
          </cell>
        </row>
        <row r="106">
          <cell r="A106">
            <v>223</v>
          </cell>
          <cell r="D106">
            <v>1</v>
          </cell>
        </row>
        <row r="107">
          <cell r="A107">
            <v>222</v>
          </cell>
          <cell r="D107">
            <v>1</v>
          </cell>
        </row>
        <row r="108">
          <cell r="A108">
            <v>237</v>
          </cell>
          <cell r="D108">
            <v>50</v>
          </cell>
        </row>
        <row r="109">
          <cell r="A109">
            <v>249</v>
          </cell>
          <cell r="D109">
            <v>4</v>
          </cell>
        </row>
        <row r="110">
          <cell r="A110">
            <v>107</v>
          </cell>
          <cell r="D110">
            <v>4</v>
          </cell>
        </row>
        <row r="111">
          <cell r="A111">
            <v>254</v>
          </cell>
          <cell r="D111">
            <v>6</v>
          </cell>
        </row>
        <row r="112">
          <cell r="A112">
            <v>158</v>
          </cell>
          <cell r="D112">
            <v>2</v>
          </cell>
        </row>
        <row r="113">
          <cell r="A113">
            <v>192</v>
          </cell>
          <cell r="D113">
            <v>1</v>
          </cell>
        </row>
        <row r="114">
          <cell r="A114">
            <v>155</v>
          </cell>
          <cell r="D114">
            <v>5</v>
          </cell>
        </row>
        <row r="115">
          <cell r="A115">
            <v>295</v>
          </cell>
          <cell r="D115">
            <v>1</v>
          </cell>
        </row>
        <row r="116">
          <cell r="A116">
            <v>188</v>
          </cell>
          <cell r="D116">
            <v>6</v>
          </cell>
        </row>
        <row r="117">
          <cell r="A117">
            <v>190</v>
          </cell>
          <cell r="D117">
            <v>1</v>
          </cell>
        </row>
        <row r="118">
          <cell r="A118">
            <v>117</v>
          </cell>
          <cell r="D118">
            <v>2</v>
          </cell>
        </row>
        <row r="119">
          <cell r="A119">
            <v>306</v>
          </cell>
          <cell r="D119">
            <v>2</v>
          </cell>
        </row>
        <row r="120">
          <cell r="A120">
            <v>234</v>
          </cell>
          <cell r="D120">
            <v>4</v>
          </cell>
        </row>
        <row r="121">
          <cell r="A121">
            <v>113</v>
          </cell>
          <cell r="D121">
            <v>2</v>
          </cell>
        </row>
        <row r="122">
          <cell r="A122">
            <v>199</v>
          </cell>
          <cell r="D122">
            <v>1</v>
          </cell>
        </row>
        <row r="123">
          <cell r="A123">
            <v>278</v>
          </cell>
          <cell r="D123">
            <v>1</v>
          </cell>
        </row>
        <row r="124">
          <cell r="A124">
            <v>247</v>
          </cell>
          <cell r="D124">
            <v>1</v>
          </cell>
        </row>
        <row r="125">
          <cell r="A125">
            <v>150</v>
          </cell>
          <cell r="D125">
            <v>1</v>
          </cell>
        </row>
        <row r="126">
          <cell r="A126">
            <v>151</v>
          </cell>
          <cell r="D126">
            <v>1</v>
          </cell>
        </row>
        <row r="127">
          <cell r="A127">
            <v>109</v>
          </cell>
          <cell r="D127">
            <v>1</v>
          </cell>
        </row>
        <row r="128">
          <cell r="A128">
            <v>138</v>
          </cell>
          <cell r="D128">
            <v>1</v>
          </cell>
        </row>
        <row r="129">
          <cell r="A129">
            <v>126</v>
          </cell>
          <cell r="D129">
            <v>3</v>
          </cell>
        </row>
        <row r="130">
          <cell r="A130">
            <v>315</v>
          </cell>
          <cell r="D130">
            <v>1</v>
          </cell>
        </row>
        <row r="131">
          <cell r="A131">
            <v>315</v>
          </cell>
          <cell r="D131">
            <v>1</v>
          </cell>
        </row>
        <row r="132">
          <cell r="A132">
            <v>233</v>
          </cell>
          <cell r="D132">
            <v>1</v>
          </cell>
        </row>
        <row r="133">
          <cell r="A133">
            <v>281</v>
          </cell>
          <cell r="D133">
            <v>1</v>
          </cell>
        </row>
        <row r="134">
          <cell r="A134">
            <v>138</v>
          </cell>
          <cell r="D134">
            <v>1</v>
          </cell>
        </row>
        <row r="135">
          <cell r="A135">
            <v>258</v>
          </cell>
          <cell r="D135">
            <v>100</v>
          </cell>
        </row>
        <row r="136">
          <cell r="A136">
            <v>223</v>
          </cell>
          <cell r="D136">
            <v>1</v>
          </cell>
        </row>
        <row r="137">
          <cell r="A137">
            <v>259</v>
          </cell>
          <cell r="D137">
            <v>2</v>
          </cell>
        </row>
        <row r="138">
          <cell r="A138">
            <v>315</v>
          </cell>
          <cell r="D138">
            <v>2</v>
          </cell>
        </row>
        <row r="139">
          <cell r="A139">
            <v>315</v>
          </cell>
          <cell r="D139">
            <v>5</v>
          </cell>
        </row>
        <row r="140">
          <cell r="A140">
            <v>102</v>
          </cell>
          <cell r="D140">
            <v>1</v>
          </cell>
        </row>
        <row r="141">
          <cell r="A141">
            <v>303</v>
          </cell>
          <cell r="D141">
            <v>1</v>
          </cell>
        </row>
        <row r="142">
          <cell r="A142">
            <v>144</v>
          </cell>
          <cell r="D142">
            <v>1</v>
          </cell>
        </row>
        <row r="143">
          <cell r="A143">
            <v>106</v>
          </cell>
          <cell r="D143">
            <v>6</v>
          </cell>
        </row>
        <row r="144">
          <cell r="A144">
            <v>155</v>
          </cell>
          <cell r="D144">
            <v>10</v>
          </cell>
        </row>
        <row r="145">
          <cell r="A145">
            <v>192</v>
          </cell>
          <cell r="D145">
            <v>1</v>
          </cell>
        </row>
        <row r="146">
          <cell r="A146">
            <v>158</v>
          </cell>
          <cell r="D146">
            <v>2</v>
          </cell>
        </row>
        <row r="147">
          <cell r="A147">
            <v>107</v>
          </cell>
          <cell r="D147">
            <v>4</v>
          </cell>
        </row>
        <row r="148">
          <cell r="A148">
            <v>119</v>
          </cell>
          <cell r="D148">
            <v>15</v>
          </cell>
        </row>
        <row r="149">
          <cell r="A149">
            <v>237</v>
          </cell>
          <cell r="D149">
            <v>50</v>
          </cell>
        </row>
        <row r="150">
          <cell r="A150">
            <v>190</v>
          </cell>
          <cell r="D150">
            <v>1</v>
          </cell>
        </row>
        <row r="151">
          <cell r="A151">
            <v>254</v>
          </cell>
          <cell r="D151">
            <v>7</v>
          </cell>
        </row>
        <row r="152">
          <cell r="A152">
            <v>223</v>
          </cell>
          <cell r="D152">
            <v>1</v>
          </cell>
        </row>
        <row r="153">
          <cell r="A153">
            <v>222</v>
          </cell>
          <cell r="D153">
            <v>1</v>
          </cell>
        </row>
        <row r="154">
          <cell r="A154">
            <v>249</v>
          </cell>
          <cell r="D154">
            <v>4</v>
          </cell>
        </row>
        <row r="155">
          <cell r="A155">
            <v>188</v>
          </cell>
          <cell r="D155">
            <v>6</v>
          </cell>
        </row>
        <row r="156">
          <cell r="A156">
            <v>105</v>
          </cell>
          <cell r="D156">
            <v>9</v>
          </cell>
        </row>
        <row r="157">
          <cell r="A157">
            <v>264</v>
          </cell>
          <cell r="D157">
            <v>1</v>
          </cell>
        </row>
        <row r="158">
          <cell r="A158">
            <v>258</v>
          </cell>
          <cell r="D158">
            <v>10</v>
          </cell>
        </row>
        <row r="159">
          <cell r="A159">
            <v>101</v>
          </cell>
          <cell r="D159">
            <v>1</v>
          </cell>
        </row>
        <row r="160">
          <cell r="A160">
            <v>250</v>
          </cell>
          <cell r="D160">
            <v>2</v>
          </cell>
        </row>
        <row r="161">
          <cell r="A161">
            <v>113</v>
          </cell>
          <cell r="D161">
            <v>24</v>
          </cell>
        </row>
        <row r="162">
          <cell r="A162">
            <v>315</v>
          </cell>
          <cell r="D162">
            <v>1</v>
          </cell>
        </row>
        <row r="163">
          <cell r="A163">
            <v>214</v>
          </cell>
          <cell r="D163">
            <v>2</v>
          </cell>
        </row>
        <row r="164">
          <cell r="A164">
            <v>315</v>
          </cell>
          <cell r="D164">
            <v>1</v>
          </cell>
        </row>
        <row r="165">
          <cell r="A165">
            <v>267</v>
          </cell>
          <cell r="D165">
            <v>1</v>
          </cell>
        </row>
        <row r="166">
          <cell r="A166">
            <v>214</v>
          </cell>
          <cell r="D166">
            <v>3</v>
          </cell>
        </row>
        <row r="167">
          <cell r="A167">
            <v>260</v>
          </cell>
          <cell r="D167">
            <v>1</v>
          </cell>
        </row>
        <row r="168">
          <cell r="A168">
            <v>214</v>
          </cell>
          <cell r="D168">
            <v>2</v>
          </cell>
        </row>
        <row r="169">
          <cell r="A169">
            <v>113</v>
          </cell>
          <cell r="D169">
            <v>12</v>
          </cell>
        </row>
        <row r="170">
          <cell r="A170">
            <v>214</v>
          </cell>
          <cell r="D170">
            <v>2</v>
          </cell>
        </row>
        <row r="171">
          <cell r="A171">
            <v>260</v>
          </cell>
          <cell r="D171">
            <v>1</v>
          </cell>
        </row>
        <row r="172">
          <cell r="A172">
            <v>315</v>
          </cell>
          <cell r="D172">
            <v>1</v>
          </cell>
        </row>
        <row r="173">
          <cell r="A173">
            <v>229</v>
          </cell>
          <cell r="D173">
            <v>24</v>
          </cell>
        </row>
        <row r="174">
          <cell r="A174">
            <v>214</v>
          </cell>
          <cell r="D174">
            <v>2</v>
          </cell>
        </row>
        <row r="175">
          <cell r="A175">
            <v>233</v>
          </cell>
          <cell r="D175">
            <v>4</v>
          </cell>
        </row>
        <row r="176">
          <cell r="A176">
            <v>237</v>
          </cell>
          <cell r="D176">
            <v>50</v>
          </cell>
        </row>
        <row r="177">
          <cell r="A177">
            <v>155</v>
          </cell>
          <cell r="D177">
            <v>10</v>
          </cell>
        </row>
        <row r="178">
          <cell r="A178">
            <v>119</v>
          </cell>
          <cell r="D178">
            <v>15</v>
          </cell>
        </row>
        <row r="179">
          <cell r="A179">
            <v>107</v>
          </cell>
          <cell r="D179">
            <v>20</v>
          </cell>
        </row>
        <row r="180">
          <cell r="A180">
            <v>192</v>
          </cell>
          <cell r="D180">
            <v>1</v>
          </cell>
        </row>
        <row r="181">
          <cell r="A181">
            <v>158</v>
          </cell>
          <cell r="D181">
            <v>2</v>
          </cell>
        </row>
        <row r="182">
          <cell r="A182">
            <v>254</v>
          </cell>
          <cell r="D182">
            <v>7</v>
          </cell>
        </row>
        <row r="183">
          <cell r="A183">
            <v>249</v>
          </cell>
          <cell r="D183">
            <v>4</v>
          </cell>
        </row>
        <row r="184">
          <cell r="A184">
            <v>223</v>
          </cell>
          <cell r="D184">
            <v>2</v>
          </cell>
        </row>
        <row r="185">
          <cell r="A185">
            <v>222</v>
          </cell>
          <cell r="D185">
            <v>2</v>
          </cell>
        </row>
        <row r="186">
          <cell r="A186">
            <v>106</v>
          </cell>
          <cell r="D186">
            <v>6</v>
          </cell>
        </row>
        <row r="187">
          <cell r="A187">
            <v>188</v>
          </cell>
          <cell r="D187">
            <v>6</v>
          </cell>
        </row>
        <row r="188">
          <cell r="A188">
            <v>105</v>
          </cell>
          <cell r="D188">
            <v>9</v>
          </cell>
        </row>
        <row r="189">
          <cell r="A189">
            <v>190</v>
          </cell>
          <cell r="D189">
            <v>1</v>
          </cell>
        </row>
        <row r="190">
          <cell r="A190">
            <v>117</v>
          </cell>
          <cell r="D190">
            <v>4</v>
          </cell>
        </row>
        <row r="191">
          <cell r="A191">
            <v>306</v>
          </cell>
          <cell r="D191">
            <v>4</v>
          </cell>
        </row>
        <row r="192">
          <cell r="A192">
            <v>119</v>
          </cell>
          <cell r="D192">
            <v>7</v>
          </cell>
        </row>
        <row r="193">
          <cell r="A193">
            <v>269</v>
          </cell>
          <cell r="D193">
            <v>1</v>
          </cell>
        </row>
        <row r="194">
          <cell r="A194">
            <v>315</v>
          </cell>
          <cell r="D194">
            <v>1</v>
          </cell>
        </row>
        <row r="195">
          <cell r="A195">
            <v>268</v>
          </cell>
          <cell r="D195">
            <v>1</v>
          </cell>
        </row>
        <row r="196">
          <cell r="A196">
            <v>138</v>
          </cell>
          <cell r="D196">
            <v>1</v>
          </cell>
        </row>
        <row r="197">
          <cell r="A197">
            <v>199</v>
          </cell>
          <cell r="D197">
            <v>1</v>
          </cell>
        </row>
        <row r="198">
          <cell r="A198">
            <v>241</v>
          </cell>
          <cell r="D198">
            <v>3</v>
          </cell>
        </row>
        <row r="199">
          <cell r="A199">
            <v>109</v>
          </cell>
          <cell r="D199">
            <v>2</v>
          </cell>
        </row>
        <row r="200">
          <cell r="A200">
            <v>197</v>
          </cell>
          <cell r="D200">
            <v>1</v>
          </cell>
        </row>
        <row r="201">
          <cell r="A201">
            <v>280</v>
          </cell>
          <cell r="D201">
            <v>3</v>
          </cell>
        </row>
        <row r="202">
          <cell r="A202">
            <v>119</v>
          </cell>
          <cell r="D202">
            <v>2</v>
          </cell>
        </row>
        <row r="203">
          <cell r="A203">
            <v>204</v>
          </cell>
          <cell r="D203">
            <v>40</v>
          </cell>
        </row>
        <row r="204">
          <cell r="A204">
            <v>112</v>
          </cell>
          <cell r="D204">
            <v>40</v>
          </cell>
        </row>
        <row r="205">
          <cell r="A205">
            <v>226</v>
          </cell>
          <cell r="D205">
            <v>10</v>
          </cell>
        </row>
        <row r="206">
          <cell r="A206">
            <v>315</v>
          </cell>
          <cell r="D206">
            <v>2</v>
          </cell>
        </row>
        <row r="207">
          <cell r="A207">
            <v>315</v>
          </cell>
          <cell r="D207">
            <v>2</v>
          </cell>
        </row>
        <row r="208">
          <cell r="A208">
            <v>232</v>
          </cell>
          <cell r="D208">
            <v>20</v>
          </cell>
        </row>
      </sheetData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id="2" name="Tabla23" displayName="Tabla23" ref="A9:K235" totalsRowCount="1" headerRowDxfId="25" dataDxfId="24" headerRowBorderDxfId="22" tableBorderDxfId="23">
  <autoFilter ref="A9:K234"/>
  <tableColumns count="11">
    <tableColumn id="1" name="Codigo" dataDxfId="21" totalsRowDxfId="10"/>
    <tableColumn id="2" name="Articulos " dataDxfId="20" totalsRowDxfId="9"/>
    <tableColumn id="3" name="Unidad" dataDxfId="19" totalsRowDxfId="8"/>
    <tableColumn id="4" name="Tipo de materiales" dataDxfId="18" totalsRowDxfId="7"/>
    <tableColumn id="9" name="Entrada" dataDxfId="17" totalsRowDxfId="6"/>
    <tableColumn id="5" name="Stock minimo" dataDxfId="16" totalsRowDxfId="5"/>
    <tableColumn id="6" name="Existencia" dataDxfId="15" totalsRowDxfId="4">
      <calculatedColumnFormula>E10-SUMIF([1]Salida!$A$2:$A$974,A10,[1]Salida!$D$2:$D$974)</calculatedColumnFormula>
    </tableColumn>
    <tableColumn id="7" name="¿solicitar?" dataDxfId="14" totalsRowDxfId="3">
      <calculatedColumnFormula>IF(F10&gt;0,IF(G10&lt;F10+1,"solicitar material","hay suficiente"),"sin dato stock minimo")</calculatedColumnFormula>
    </tableColumn>
    <tableColumn id="16" name="Fecha de adquisición" dataDxfId="13" totalsRowDxfId="2"/>
    <tableColumn id="12" name="Precio unitario" dataDxfId="12" totalsRowDxfId="1" dataCellStyle="Millares"/>
    <tableColumn id="14" name="Balance" totalsRowFunction="sum" dataDxfId="11" totalsRowDxfId="0" dataCellStyle="Millares">
      <calculatedColumnFormula>G10*J10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5"/>
  <sheetViews>
    <sheetView tabSelected="1" workbookViewId="0">
      <selection activeCell="I63" sqref="I63"/>
    </sheetView>
  </sheetViews>
  <sheetFormatPr baseColWidth="10" defaultColWidth="72.140625" defaultRowHeight="15" x14ac:dyDescent="0.25"/>
  <cols>
    <col min="1" max="1" width="9.7109375" bestFit="1" customWidth="1"/>
    <col min="2" max="2" width="56.5703125" bestFit="1" customWidth="1"/>
    <col min="3" max="3" width="9.5703125" bestFit="1" customWidth="1"/>
    <col min="4" max="4" width="19.85546875" hidden="1" customWidth="1"/>
    <col min="5" max="5" width="10.140625" hidden="1" customWidth="1"/>
    <col min="6" max="6" width="15.7109375" hidden="1" customWidth="1"/>
    <col min="7" max="7" width="12.28515625" bestFit="1" customWidth="1"/>
    <col min="8" max="8" width="17.7109375" hidden="1" customWidth="1"/>
    <col min="9" max="9" width="22.42578125" bestFit="1" customWidth="1"/>
    <col min="10" max="10" width="17" bestFit="1" customWidth="1"/>
    <col min="11" max="11" width="16" bestFit="1" customWidth="1"/>
  </cols>
  <sheetData>
    <row r="1" spans="1:11" x14ac:dyDescent="0.25">
      <c r="A1" s="4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5.75" x14ac:dyDescent="0.25">
      <c r="A9" s="1" t="s">
        <v>0</v>
      </c>
      <c r="B9" s="2" t="s">
        <v>1</v>
      </c>
      <c r="C9" s="2" t="s">
        <v>2</v>
      </c>
      <c r="D9" s="2" t="s">
        <v>22</v>
      </c>
      <c r="E9" s="2" t="s">
        <v>3</v>
      </c>
      <c r="F9" s="2" t="s">
        <v>23</v>
      </c>
      <c r="G9" s="2" t="s">
        <v>4</v>
      </c>
      <c r="H9" s="2" t="s">
        <v>24</v>
      </c>
      <c r="I9" s="2" t="s">
        <v>5</v>
      </c>
      <c r="J9" s="3" t="s">
        <v>6</v>
      </c>
      <c r="K9" s="2" t="s">
        <v>7</v>
      </c>
    </row>
    <row r="10" spans="1:11" x14ac:dyDescent="0.25">
      <c r="A10" s="5">
        <v>100</v>
      </c>
      <c r="B10" s="23" t="s">
        <v>25</v>
      </c>
      <c r="C10" s="5" t="s">
        <v>8</v>
      </c>
      <c r="D10" s="6" t="s">
        <v>26</v>
      </c>
      <c r="E10" s="7">
        <v>3</v>
      </c>
      <c r="F10" s="6">
        <v>5</v>
      </c>
      <c r="G10" s="6">
        <f>E10-SUMIF([1]Salida!$A$2:$A$974,A10,[1]Salida!$D$2:$D$974)</f>
        <v>3</v>
      </c>
      <c r="H10" s="6" t="str">
        <f t="shared" ref="H10:H44" si="0">IF(F10&gt;0,IF(G10&lt;F10+1,"solicitar material","hay suficiente"),"sin dato stock minimo")</f>
        <v>solicitar material</v>
      </c>
      <c r="I10" s="8">
        <v>42370</v>
      </c>
      <c r="J10" s="9">
        <v>0</v>
      </c>
      <c r="K10" s="9">
        <f t="shared" ref="K10:K73" si="1">G10*J10</f>
        <v>0</v>
      </c>
    </row>
    <row r="11" spans="1:11" x14ac:dyDescent="0.25">
      <c r="A11" s="5">
        <v>101</v>
      </c>
      <c r="B11" s="24" t="s">
        <v>27</v>
      </c>
      <c r="C11" s="5" t="s">
        <v>8</v>
      </c>
      <c r="D11" s="6" t="s">
        <v>26</v>
      </c>
      <c r="E11" s="7">
        <v>9</v>
      </c>
      <c r="F11" s="6">
        <v>5</v>
      </c>
      <c r="G11" s="6">
        <f>E11-SUMIF([1]Salida!$A$2:$A$974,A11,[1]Salida!$D$2:$D$974)</f>
        <v>8</v>
      </c>
      <c r="H11" s="6" t="str">
        <f t="shared" si="0"/>
        <v>hay suficiente</v>
      </c>
      <c r="I11" s="8">
        <v>41818</v>
      </c>
      <c r="J11" s="9">
        <v>26.68</v>
      </c>
      <c r="K11" s="9">
        <f t="shared" si="1"/>
        <v>213.44</v>
      </c>
    </row>
    <row r="12" spans="1:11" x14ac:dyDescent="0.25">
      <c r="A12" s="5">
        <v>102</v>
      </c>
      <c r="B12" s="23" t="s">
        <v>28</v>
      </c>
      <c r="C12" s="5" t="s">
        <v>9</v>
      </c>
      <c r="D12" s="7" t="s">
        <v>29</v>
      </c>
      <c r="E12" s="7">
        <v>3</v>
      </c>
      <c r="F12" s="6">
        <v>5</v>
      </c>
      <c r="G12" s="6">
        <f>E12-SUMIF([1]Salida!$A$2:$A$974,A12,[1]Salida!$D$2:$D$974)</f>
        <v>2</v>
      </c>
      <c r="H12" s="6" t="str">
        <f t="shared" si="0"/>
        <v>solicitar material</v>
      </c>
      <c r="I12" s="25">
        <v>42992</v>
      </c>
      <c r="J12" s="9">
        <v>285</v>
      </c>
      <c r="K12" s="9">
        <f t="shared" si="1"/>
        <v>570</v>
      </c>
    </row>
    <row r="13" spans="1:11" x14ac:dyDescent="0.25">
      <c r="A13" s="5">
        <v>103</v>
      </c>
      <c r="B13" s="24" t="s">
        <v>30</v>
      </c>
      <c r="C13" s="5" t="s">
        <v>8</v>
      </c>
      <c r="D13" s="7" t="s">
        <v>29</v>
      </c>
      <c r="E13" s="7">
        <v>60</v>
      </c>
      <c r="F13" s="6">
        <v>5</v>
      </c>
      <c r="G13" s="6">
        <f>E13-SUMIF([1]Salida!$A$2:$A$974,A13,[1]Salida!$D$2:$D$974)</f>
        <v>49</v>
      </c>
      <c r="H13" s="6" t="str">
        <f>IF(F13&gt;0,IF(G13&lt;F13+1,"solicitar material","hay suficiente"),"sin dato stock minimo")</f>
        <v>hay suficiente</v>
      </c>
      <c r="I13" s="8">
        <v>43095</v>
      </c>
      <c r="J13" s="9">
        <v>1765</v>
      </c>
      <c r="K13" s="9">
        <f t="shared" si="1"/>
        <v>86485</v>
      </c>
    </row>
    <row r="14" spans="1:11" x14ac:dyDescent="0.25">
      <c r="A14" s="5">
        <v>104</v>
      </c>
      <c r="B14" s="23" t="s">
        <v>31</v>
      </c>
      <c r="C14" s="5" t="s">
        <v>8</v>
      </c>
      <c r="D14" s="7" t="s">
        <v>29</v>
      </c>
      <c r="E14" s="7">
        <v>0</v>
      </c>
      <c r="F14" s="6">
        <v>5</v>
      </c>
      <c r="G14" s="6">
        <f>E14-SUMIF([1]Salida!$A$2:$A$974,A14,[1]Salida!$D$2:$D$974)</f>
        <v>0</v>
      </c>
      <c r="H14" s="6" t="str">
        <f t="shared" si="0"/>
        <v>solicitar material</v>
      </c>
      <c r="I14" s="10">
        <v>42908</v>
      </c>
      <c r="J14" s="9">
        <v>55.01</v>
      </c>
      <c r="K14" s="9">
        <f t="shared" si="1"/>
        <v>0</v>
      </c>
    </row>
    <row r="15" spans="1:11" x14ac:dyDescent="0.25">
      <c r="A15" s="5">
        <v>105</v>
      </c>
      <c r="B15" s="24" t="s">
        <v>32</v>
      </c>
      <c r="C15" s="5" t="s">
        <v>8</v>
      </c>
      <c r="D15" s="7" t="s">
        <v>29</v>
      </c>
      <c r="E15" s="7">
        <v>20</v>
      </c>
      <c r="F15" s="6">
        <v>5</v>
      </c>
      <c r="G15" s="6">
        <f>E15-SUMIF([1]Salida!$A$2:$A$974,A15,[1]Salida!$D$2:$D$974)</f>
        <v>2</v>
      </c>
      <c r="H15" s="6" t="str">
        <f t="shared" si="0"/>
        <v>solicitar material</v>
      </c>
      <c r="I15" s="8">
        <v>42827</v>
      </c>
      <c r="J15" s="9">
        <v>62</v>
      </c>
      <c r="K15" s="9">
        <f t="shared" si="1"/>
        <v>124</v>
      </c>
    </row>
    <row r="16" spans="1:11" x14ac:dyDescent="0.25">
      <c r="A16" s="5">
        <v>106</v>
      </c>
      <c r="B16" s="23" t="s">
        <v>33</v>
      </c>
      <c r="C16" s="5" t="s">
        <v>8</v>
      </c>
      <c r="D16" s="7" t="s">
        <v>29</v>
      </c>
      <c r="E16" s="7">
        <v>76</v>
      </c>
      <c r="F16" s="6">
        <v>5</v>
      </c>
      <c r="G16" s="6">
        <f>E16-SUMIF([1]Salida!$A$2:$A$974,A16,[1]Salida!$D$2:$D$974)</f>
        <v>54</v>
      </c>
      <c r="H16" s="6" t="str">
        <f t="shared" si="0"/>
        <v>hay suficiente</v>
      </c>
      <c r="I16" s="8">
        <v>42827</v>
      </c>
      <c r="J16" s="9">
        <v>58</v>
      </c>
      <c r="K16" s="9">
        <f t="shared" si="1"/>
        <v>3132</v>
      </c>
    </row>
    <row r="17" spans="1:11" x14ac:dyDescent="0.25">
      <c r="A17" s="5">
        <v>107</v>
      </c>
      <c r="B17" s="24" t="s">
        <v>34</v>
      </c>
      <c r="C17" s="5" t="s">
        <v>10</v>
      </c>
      <c r="D17" s="7" t="s">
        <v>35</v>
      </c>
      <c r="E17" s="7">
        <v>32</v>
      </c>
      <c r="F17" s="6">
        <v>5</v>
      </c>
      <c r="G17" s="6">
        <f>E17-SUMIF([1]Salida!$A$2:$A$974,A17,[1]Salida!$D$2:$D$974)</f>
        <v>-14</v>
      </c>
      <c r="H17" s="6" t="str">
        <f t="shared" si="0"/>
        <v>solicitar material</v>
      </c>
      <c r="I17" s="10">
        <v>43040</v>
      </c>
      <c r="J17" s="9">
        <v>119</v>
      </c>
      <c r="K17" s="9">
        <f t="shared" si="1"/>
        <v>-1666</v>
      </c>
    </row>
    <row r="18" spans="1:11" x14ac:dyDescent="0.25">
      <c r="A18" s="5">
        <v>108</v>
      </c>
      <c r="B18" s="23" t="s">
        <v>36</v>
      </c>
      <c r="C18" s="5" t="s">
        <v>8</v>
      </c>
      <c r="D18" s="6" t="s">
        <v>26</v>
      </c>
      <c r="E18" s="7">
        <v>3</v>
      </c>
      <c r="F18" s="6">
        <v>5</v>
      </c>
      <c r="G18" s="6">
        <f>E18-SUMIF([1]Salida!$A$2:$A$974,A18,[1]Salida!$D$2:$D$974)</f>
        <v>3</v>
      </c>
      <c r="H18" s="6" t="str">
        <f>IF(F18&gt;0,IF(G18&lt;F18+1,"solicitar material","hay suficiente"),"sin dato stock minimo")</f>
        <v>solicitar material</v>
      </c>
      <c r="I18" s="8">
        <v>41818</v>
      </c>
      <c r="J18" s="9">
        <v>180</v>
      </c>
      <c r="K18" s="9">
        <f t="shared" si="1"/>
        <v>540</v>
      </c>
    </row>
    <row r="19" spans="1:11" x14ac:dyDescent="0.25">
      <c r="A19" s="5">
        <v>109</v>
      </c>
      <c r="B19" s="24" t="s">
        <v>37</v>
      </c>
      <c r="C19" s="5" t="s">
        <v>11</v>
      </c>
      <c r="D19" s="6" t="s">
        <v>26</v>
      </c>
      <c r="E19" s="7">
        <v>29</v>
      </c>
      <c r="F19" s="6">
        <v>5</v>
      </c>
      <c r="G19" s="6">
        <f>E19-SUMIF([1]Salida!$A$2:$A$974,A19,[1]Salida!$D$2:$D$974)</f>
        <v>25</v>
      </c>
      <c r="H19" s="6" t="str">
        <f t="shared" si="0"/>
        <v>hay suficiente</v>
      </c>
      <c r="I19" s="8">
        <v>43095</v>
      </c>
      <c r="J19" s="9">
        <v>41.3</v>
      </c>
      <c r="K19" s="9">
        <f t="shared" si="1"/>
        <v>1032.5</v>
      </c>
    </row>
    <row r="20" spans="1:11" x14ac:dyDescent="0.25">
      <c r="A20" s="5">
        <v>110</v>
      </c>
      <c r="B20" s="23" t="s">
        <v>38</v>
      </c>
      <c r="C20" s="5" t="s">
        <v>8</v>
      </c>
      <c r="D20" s="7" t="s">
        <v>35</v>
      </c>
      <c r="E20" s="7">
        <v>0</v>
      </c>
      <c r="F20" s="6">
        <v>5</v>
      </c>
      <c r="G20" s="6">
        <f>E20-SUMIF([1]Salida!$A$2:$A$974,A20,[1]Salida!$D$2:$D$974)</f>
        <v>0</v>
      </c>
      <c r="H20" s="6" t="str">
        <f t="shared" si="0"/>
        <v>solicitar material</v>
      </c>
      <c r="I20" s="10">
        <v>42902</v>
      </c>
      <c r="J20" s="9">
        <v>38</v>
      </c>
      <c r="K20" s="9">
        <f t="shared" si="1"/>
        <v>0</v>
      </c>
    </row>
    <row r="21" spans="1:11" x14ac:dyDescent="0.25">
      <c r="A21" s="5">
        <v>111</v>
      </c>
      <c r="B21" s="24" t="s">
        <v>39</v>
      </c>
      <c r="C21" s="5" t="s">
        <v>8</v>
      </c>
      <c r="D21" s="7" t="s">
        <v>35</v>
      </c>
      <c r="E21" s="7">
        <v>8</v>
      </c>
      <c r="F21" s="6">
        <v>5</v>
      </c>
      <c r="G21" s="6">
        <f>E21-SUMIF([1]Salida!$A$2:$A$974,A21,[1]Salida!$D$2:$D$974)</f>
        <v>8</v>
      </c>
      <c r="H21" s="6" t="str">
        <f t="shared" si="0"/>
        <v>hay suficiente</v>
      </c>
      <c r="I21" s="10">
        <v>42902</v>
      </c>
      <c r="J21" s="9">
        <v>46</v>
      </c>
      <c r="K21" s="9">
        <f t="shared" si="1"/>
        <v>368</v>
      </c>
    </row>
    <row r="22" spans="1:11" x14ac:dyDescent="0.25">
      <c r="A22" s="5">
        <v>112</v>
      </c>
      <c r="B22" s="23" t="s">
        <v>40</v>
      </c>
      <c r="C22" s="5" t="s">
        <v>8</v>
      </c>
      <c r="D22" s="6" t="s">
        <v>26</v>
      </c>
      <c r="E22" s="6">
        <v>365</v>
      </c>
      <c r="F22" s="6">
        <v>5</v>
      </c>
      <c r="G22" s="6">
        <f>E22-SUMIF([1]Salida!$A$2:$A$974,A22,[1]Salida!$D$2:$D$974)</f>
        <v>325</v>
      </c>
      <c r="H22" s="6" t="str">
        <f t="shared" si="0"/>
        <v>hay suficiente</v>
      </c>
      <c r="I22" s="25">
        <v>43095</v>
      </c>
      <c r="J22" s="9">
        <v>6.17</v>
      </c>
      <c r="K22" s="9">
        <f t="shared" si="1"/>
        <v>2005.25</v>
      </c>
    </row>
    <row r="23" spans="1:11" x14ac:dyDescent="0.25">
      <c r="A23" s="5">
        <v>113</v>
      </c>
      <c r="B23" s="24" t="s">
        <v>41</v>
      </c>
      <c r="C23" s="5" t="s">
        <v>8</v>
      </c>
      <c r="D23" s="6" t="s">
        <v>26</v>
      </c>
      <c r="E23" s="6">
        <v>371</v>
      </c>
      <c r="F23" s="6">
        <v>5</v>
      </c>
      <c r="G23" s="6">
        <f>E23-SUMIF([1]Salida!$A$2:$A$974,A23,[1]Salida!$D$2:$D$974)</f>
        <v>320</v>
      </c>
      <c r="H23" s="6" t="str">
        <f t="shared" si="0"/>
        <v>hay suficiente</v>
      </c>
      <c r="I23" s="25">
        <v>43095</v>
      </c>
      <c r="J23" s="9">
        <v>6.14</v>
      </c>
      <c r="K23" s="9">
        <f t="shared" si="1"/>
        <v>1964.8</v>
      </c>
    </row>
    <row r="24" spans="1:11" x14ac:dyDescent="0.25">
      <c r="A24" s="5">
        <v>114</v>
      </c>
      <c r="B24" s="23" t="s">
        <v>42</v>
      </c>
      <c r="C24" s="5" t="s">
        <v>8</v>
      </c>
      <c r="D24" s="6" t="s">
        <v>26</v>
      </c>
      <c r="E24" s="7">
        <v>5</v>
      </c>
      <c r="F24" s="6">
        <v>5</v>
      </c>
      <c r="G24" s="6">
        <f>E24-SUMIF([1]Salida!$A$2:$A$974,A24,[1]Salida!$D$2:$D$974)</f>
        <v>5</v>
      </c>
      <c r="H24" s="6" t="str">
        <f t="shared" si="0"/>
        <v>solicitar material</v>
      </c>
      <c r="I24" s="8">
        <v>41818</v>
      </c>
      <c r="J24" s="9">
        <v>81.2</v>
      </c>
      <c r="K24" s="9">
        <f t="shared" si="1"/>
        <v>406</v>
      </c>
    </row>
    <row r="25" spans="1:11" x14ac:dyDescent="0.25">
      <c r="A25" s="5">
        <v>115</v>
      </c>
      <c r="B25" s="24" t="s">
        <v>43</v>
      </c>
      <c r="C25" s="5" t="s">
        <v>8</v>
      </c>
      <c r="D25" s="6" t="s">
        <v>26</v>
      </c>
      <c r="E25" s="7">
        <v>0</v>
      </c>
      <c r="F25" s="6">
        <v>5</v>
      </c>
      <c r="G25" s="6">
        <f>E25-SUMIF([1]Salida!$A$2:$A$974,A25,[1]Salida!$D$2:$D$974)</f>
        <v>0</v>
      </c>
      <c r="H25" s="6" t="str">
        <f t="shared" si="0"/>
        <v>solicitar material</v>
      </c>
      <c r="I25" s="8">
        <v>41818</v>
      </c>
      <c r="J25" s="9">
        <v>75.400000000000006</v>
      </c>
      <c r="K25" s="9">
        <f t="shared" si="1"/>
        <v>0</v>
      </c>
    </row>
    <row r="26" spans="1:11" x14ac:dyDescent="0.25">
      <c r="A26" s="5">
        <v>116</v>
      </c>
      <c r="B26" s="23" t="s">
        <v>44</v>
      </c>
      <c r="C26" s="5" t="s">
        <v>8</v>
      </c>
      <c r="D26" s="7" t="s">
        <v>29</v>
      </c>
      <c r="E26" s="7">
        <v>218</v>
      </c>
      <c r="F26" s="6">
        <v>5</v>
      </c>
      <c r="G26" s="6">
        <f>E26-SUMIF([1]Salida!$A$2:$A$974,A26,[1]Salida!$D$2:$D$974)</f>
        <v>218</v>
      </c>
      <c r="H26" s="6" t="str">
        <f t="shared" si="0"/>
        <v>hay suficiente</v>
      </c>
      <c r="I26" s="8">
        <v>42827</v>
      </c>
      <c r="J26" s="9">
        <v>7.4</v>
      </c>
      <c r="K26" s="9">
        <f t="shared" si="1"/>
        <v>1613.2</v>
      </c>
    </row>
    <row r="27" spans="1:11" x14ac:dyDescent="0.25">
      <c r="A27" s="5">
        <v>117</v>
      </c>
      <c r="B27" s="24" t="s">
        <v>45</v>
      </c>
      <c r="C27" s="5" t="s">
        <v>8</v>
      </c>
      <c r="D27" s="7" t="s">
        <v>29</v>
      </c>
      <c r="E27" s="6">
        <v>55</v>
      </c>
      <c r="F27" s="6">
        <v>5</v>
      </c>
      <c r="G27" s="6">
        <f>E27-SUMIF([1]Salida!$A$2:$A$974,A27,[1]Salida!$D$2:$D$974)</f>
        <v>41</v>
      </c>
      <c r="H27" s="6" t="str">
        <f t="shared" si="0"/>
        <v>hay suficiente</v>
      </c>
      <c r="I27" s="10">
        <v>43095</v>
      </c>
      <c r="J27" s="9">
        <v>11.8</v>
      </c>
      <c r="K27" s="9">
        <f t="shared" si="1"/>
        <v>483.8</v>
      </c>
    </row>
    <row r="28" spans="1:11" x14ac:dyDescent="0.25">
      <c r="A28" s="5">
        <v>118</v>
      </c>
      <c r="B28" s="23" t="s">
        <v>46</v>
      </c>
      <c r="C28" s="5" t="s">
        <v>10</v>
      </c>
      <c r="D28" s="6" t="s">
        <v>26</v>
      </c>
      <c r="E28" s="6">
        <v>0</v>
      </c>
      <c r="F28" s="6">
        <v>5</v>
      </c>
      <c r="G28" s="6">
        <f>E28-SUMIF([1]Salida!$A$2:$A$974,A28,[1]Salida!$D$2:$D$974)</f>
        <v>0</v>
      </c>
      <c r="H28" s="6" t="str">
        <f t="shared" si="0"/>
        <v>solicitar material</v>
      </c>
      <c r="I28" s="8">
        <v>41818</v>
      </c>
      <c r="J28" s="9">
        <v>0</v>
      </c>
      <c r="K28" s="9">
        <f t="shared" si="1"/>
        <v>0</v>
      </c>
    </row>
    <row r="29" spans="1:11" x14ac:dyDescent="0.25">
      <c r="A29" s="5">
        <v>119</v>
      </c>
      <c r="B29" s="24" t="s">
        <v>47</v>
      </c>
      <c r="C29" s="5" t="s">
        <v>10</v>
      </c>
      <c r="D29" s="7" t="s">
        <v>35</v>
      </c>
      <c r="E29" s="7">
        <v>252</v>
      </c>
      <c r="F29" s="6">
        <v>5</v>
      </c>
      <c r="G29" s="6">
        <f>E29-SUMIF([1]Salida!$A$2:$A$974,A29,[1]Salida!$D$2:$D$974)</f>
        <v>198</v>
      </c>
      <c r="H29" s="6" t="str">
        <f t="shared" si="0"/>
        <v>hay suficiente</v>
      </c>
      <c r="I29" s="10">
        <v>43040</v>
      </c>
      <c r="J29" s="9">
        <v>205</v>
      </c>
      <c r="K29" s="9">
        <f t="shared" si="1"/>
        <v>40590</v>
      </c>
    </row>
    <row r="30" spans="1:11" x14ac:dyDescent="0.25">
      <c r="A30" s="5">
        <v>120</v>
      </c>
      <c r="B30" s="23" t="s">
        <v>48</v>
      </c>
      <c r="C30" s="5" t="s">
        <v>10</v>
      </c>
      <c r="D30" s="7" t="s">
        <v>35</v>
      </c>
      <c r="E30" s="7">
        <v>100</v>
      </c>
      <c r="F30" s="6">
        <v>5</v>
      </c>
      <c r="G30" s="6">
        <f>E30-SUMIF([1]Salida!$A$2:$A$974,A30,[1]Salida!$D$2:$D$974)</f>
        <v>100</v>
      </c>
      <c r="H30" s="6" t="str">
        <f>IF(F30&gt;0,IF(G30&lt;F30+1,"solicitar material","hay suficiente"),"sin dato stock minimo")</f>
        <v>hay suficiente</v>
      </c>
      <c r="I30" s="10">
        <v>43040</v>
      </c>
      <c r="J30" s="9">
        <v>114</v>
      </c>
      <c r="K30" s="9">
        <f t="shared" si="1"/>
        <v>11400</v>
      </c>
    </row>
    <row r="31" spans="1:11" x14ac:dyDescent="0.25">
      <c r="A31" s="5">
        <v>121</v>
      </c>
      <c r="B31" s="24" t="s">
        <v>49</v>
      </c>
      <c r="C31" s="5" t="s">
        <v>8</v>
      </c>
      <c r="D31" s="6" t="s">
        <v>26</v>
      </c>
      <c r="E31" s="7">
        <v>29</v>
      </c>
      <c r="F31" s="6">
        <v>5</v>
      </c>
      <c r="G31" s="6">
        <f>E31-SUMIF([1]Salida!$A$2:$A$974,A31,[1]Salida!$D$2:$D$974)</f>
        <v>23</v>
      </c>
      <c r="H31" s="6" t="str">
        <f t="shared" si="0"/>
        <v>hay suficiente</v>
      </c>
      <c r="I31" s="8">
        <v>41818</v>
      </c>
      <c r="J31" s="9">
        <v>120</v>
      </c>
      <c r="K31" s="9">
        <f t="shared" si="1"/>
        <v>2760</v>
      </c>
    </row>
    <row r="32" spans="1:11" x14ac:dyDescent="0.25">
      <c r="A32" s="5">
        <v>122</v>
      </c>
      <c r="B32" s="23" t="s">
        <v>50</v>
      </c>
      <c r="C32" s="5" t="s">
        <v>8</v>
      </c>
      <c r="D32" s="6" t="s">
        <v>26</v>
      </c>
      <c r="E32" s="7">
        <v>201</v>
      </c>
      <c r="F32" s="6">
        <v>5</v>
      </c>
      <c r="G32" s="6">
        <f>E32-SUMIF([1]Salida!$A$2:$A$974,A32,[1]Salida!$D$2:$D$974)</f>
        <v>201</v>
      </c>
      <c r="H32" s="6" t="str">
        <f>IF(F32&gt;0,IF(G32&lt;F32+1,"solicitar material","hay suficiente"),"sin dato stock minimo")</f>
        <v>hay suficiente</v>
      </c>
      <c r="I32" s="8">
        <v>41818</v>
      </c>
      <c r="J32" s="9">
        <v>8</v>
      </c>
      <c r="K32" s="9">
        <f t="shared" si="1"/>
        <v>1608</v>
      </c>
    </row>
    <row r="33" spans="1:11" x14ac:dyDescent="0.25">
      <c r="A33" s="5">
        <v>123</v>
      </c>
      <c r="B33" s="24" t="s">
        <v>51</v>
      </c>
      <c r="C33" s="5" t="s">
        <v>12</v>
      </c>
      <c r="D33" s="6" t="s">
        <v>26</v>
      </c>
      <c r="E33" s="7">
        <v>0</v>
      </c>
      <c r="F33" s="6">
        <v>5</v>
      </c>
      <c r="G33" s="6">
        <f>E33-SUMIF([1]Salida!$A$2:$A$974,A33,[1]Salida!$D$2:$D$974)</f>
        <v>0</v>
      </c>
      <c r="H33" s="6" t="str">
        <f>IF(F33&gt;0,IF(G33&lt;F33+1,"solicitar material","hay suficiente"),"sin dato stock minimo")</f>
        <v>solicitar material</v>
      </c>
      <c r="I33" s="8">
        <v>41818</v>
      </c>
      <c r="J33" s="9">
        <v>0</v>
      </c>
      <c r="K33" s="9">
        <f t="shared" si="1"/>
        <v>0</v>
      </c>
    </row>
    <row r="34" spans="1:11" x14ac:dyDescent="0.25">
      <c r="A34" s="5">
        <v>124</v>
      </c>
      <c r="B34" s="23" t="s">
        <v>52</v>
      </c>
      <c r="C34" s="5" t="s">
        <v>8</v>
      </c>
      <c r="D34" s="6" t="s">
        <v>26</v>
      </c>
      <c r="E34" s="6">
        <v>0</v>
      </c>
      <c r="F34" s="6">
        <v>5</v>
      </c>
      <c r="G34" s="6">
        <f>E34-SUMIF([1]Salida!$A$2:$A$974,A34,[1]Salida!$D$2:$D$974)</f>
        <v>0</v>
      </c>
      <c r="H34" s="6" t="str">
        <f t="shared" si="0"/>
        <v>solicitar material</v>
      </c>
      <c r="I34" s="8">
        <v>41818</v>
      </c>
      <c r="J34" s="9">
        <v>67</v>
      </c>
      <c r="K34" s="9">
        <f t="shared" si="1"/>
        <v>0</v>
      </c>
    </row>
    <row r="35" spans="1:11" x14ac:dyDescent="0.25">
      <c r="A35" s="5">
        <v>125</v>
      </c>
      <c r="B35" s="24" t="s">
        <v>53</v>
      </c>
      <c r="C35" s="5" t="s">
        <v>8</v>
      </c>
      <c r="D35" s="6" t="s">
        <v>26</v>
      </c>
      <c r="E35" s="7">
        <v>11</v>
      </c>
      <c r="F35" s="6">
        <v>5</v>
      </c>
      <c r="G35" s="6">
        <f>E35-SUMIF([1]Salida!$A$2:$A$974,A35,[1]Salida!$D$2:$D$974)</f>
        <v>11</v>
      </c>
      <c r="H35" s="6" t="str">
        <f t="shared" si="0"/>
        <v>hay suficiente</v>
      </c>
      <c r="I35" s="8">
        <v>41818</v>
      </c>
      <c r="J35" s="9">
        <v>766.27</v>
      </c>
      <c r="K35" s="9">
        <f t="shared" si="1"/>
        <v>8428.9699999999993</v>
      </c>
    </row>
    <row r="36" spans="1:11" x14ac:dyDescent="0.25">
      <c r="A36" s="5">
        <v>126</v>
      </c>
      <c r="B36" s="23" t="s">
        <v>54</v>
      </c>
      <c r="C36" s="5" t="s">
        <v>8</v>
      </c>
      <c r="D36" s="6" t="s">
        <v>26</v>
      </c>
      <c r="E36" s="7">
        <v>7</v>
      </c>
      <c r="F36" s="6">
        <v>5</v>
      </c>
      <c r="G36" s="6">
        <f>E36-SUMIF([1]Salida!$A$2:$A$974,A36,[1]Salida!$D$2:$D$974)</f>
        <v>4</v>
      </c>
      <c r="H36" s="6" t="str">
        <f t="shared" si="0"/>
        <v>solicitar material</v>
      </c>
      <c r="I36" s="8">
        <v>41818</v>
      </c>
      <c r="J36" s="9">
        <v>370.5</v>
      </c>
      <c r="K36" s="9">
        <f t="shared" si="1"/>
        <v>1482</v>
      </c>
    </row>
    <row r="37" spans="1:11" x14ac:dyDescent="0.25">
      <c r="A37" s="5">
        <v>127</v>
      </c>
      <c r="B37" s="24" t="s">
        <v>55</v>
      </c>
      <c r="C37" s="5" t="s">
        <v>8</v>
      </c>
      <c r="D37" s="6" t="s">
        <v>26</v>
      </c>
      <c r="E37" s="7">
        <v>46</v>
      </c>
      <c r="F37" s="6">
        <v>5</v>
      </c>
      <c r="G37" s="6">
        <f>E37-SUMIF([1]Salida!$A$2:$A$974,A37,[1]Salida!$D$2:$D$974)</f>
        <v>46</v>
      </c>
      <c r="H37" s="6" t="str">
        <f t="shared" si="0"/>
        <v>hay suficiente</v>
      </c>
      <c r="I37" s="25">
        <v>43004</v>
      </c>
      <c r="J37" s="9">
        <v>43.08</v>
      </c>
      <c r="K37" s="9">
        <f t="shared" si="1"/>
        <v>1981.6799999999998</v>
      </c>
    </row>
    <row r="38" spans="1:11" x14ac:dyDescent="0.25">
      <c r="A38" s="5">
        <v>128</v>
      </c>
      <c r="B38" s="23" t="s">
        <v>56</v>
      </c>
      <c r="C38" s="5" t="s">
        <v>8</v>
      </c>
      <c r="D38" s="6" t="s">
        <v>26</v>
      </c>
      <c r="E38" s="7">
        <v>12</v>
      </c>
      <c r="F38" s="6">
        <v>5</v>
      </c>
      <c r="G38" s="6">
        <f>E38-SUMIF([1]Salida!$A$2:$A$974,A38,[1]Salida!$D$2:$D$974)</f>
        <v>12</v>
      </c>
      <c r="H38" s="6" t="str">
        <f t="shared" si="0"/>
        <v>hay suficiente</v>
      </c>
      <c r="I38" s="8">
        <v>41818</v>
      </c>
      <c r="J38" s="9">
        <v>570</v>
      </c>
      <c r="K38" s="9">
        <f t="shared" si="1"/>
        <v>6840</v>
      </c>
    </row>
    <row r="39" spans="1:11" x14ac:dyDescent="0.25">
      <c r="A39" s="5">
        <v>129</v>
      </c>
      <c r="B39" s="24" t="s">
        <v>57</v>
      </c>
      <c r="C39" s="5" t="s">
        <v>8</v>
      </c>
      <c r="D39" s="6" t="s">
        <v>26</v>
      </c>
      <c r="E39" s="7">
        <v>8</v>
      </c>
      <c r="F39" s="6">
        <v>5</v>
      </c>
      <c r="G39" s="6">
        <f>E39-SUMIF([1]Salida!$A$2:$A$974,A39,[1]Salida!$D$2:$D$974)</f>
        <v>8</v>
      </c>
      <c r="H39" s="6" t="str">
        <f t="shared" si="0"/>
        <v>hay suficiente</v>
      </c>
      <c r="I39" s="8">
        <v>41818</v>
      </c>
      <c r="J39" s="9">
        <v>727.43</v>
      </c>
      <c r="K39" s="9">
        <f t="shared" si="1"/>
        <v>5819.44</v>
      </c>
    </row>
    <row r="40" spans="1:11" x14ac:dyDescent="0.25">
      <c r="A40" s="5">
        <v>130</v>
      </c>
      <c r="B40" s="23" t="s">
        <v>58</v>
      </c>
      <c r="C40" s="5" t="s">
        <v>8</v>
      </c>
      <c r="D40" s="6" t="s">
        <v>26</v>
      </c>
      <c r="E40" s="7">
        <v>8</v>
      </c>
      <c r="F40" s="6">
        <v>5</v>
      </c>
      <c r="G40" s="6">
        <f>E40-SUMIF([1]Salida!$A$2:$A$974,A40,[1]Salida!$D$2:$D$974)</f>
        <v>8</v>
      </c>
      <c r="H40" s="6" t="str">
        <f t="shared" si="0"/>
        <v>hay suficiente</v>
      </c>
      <c r="I40" s="8">
        <v>41818</v>
      </c>
      <c r="J40" s="9">
        <v>1078.8</v>
      </c>
      <c r="K40" s="9">
        <f t="shared" si="1"/>
        <v>8630.4</v>
      </c>
    </row>
    <row r="41" spans="1:11" x14ac:dyDescent="0.25">
      <c r="A41" s="5">
        <v>131</v>
      </c>
      <c r="B41" s="24" t="s">
        <v>59</v>
      </c>
      <c r="C41" s="5" t="s">
        <v>8</v>
      </c>
      <c r="D41" s="6" t="s">
        <v>26</v>
      </c>
      <c r="E41" s="7">
        <v>6</v>
      </c>
      <c r="F41" s="6">
        <v>5</v>
      </c>
      <c r="G41" s="6">
        <f>E41-SUMIF([1]Salida!$A$2:$A$974,A41,[1]Salida!$D$2:$D$974)</f>
        <v>6</v>
      </c>
      <c r="H41" s="6" t="str">
        <f t="shared" si="0"/>
        <v>hay suficiente</v>
      </c>
      <c r="I41" s="8">
        <v>41818</v>
      </c>
      <c r="J41" s="9">
        <v>1450</v>
      </c>
      <c r="K41" s="9">
        <f t="shared" si="1"/>
        <v>8700</v>
      </c>
    </row>
    <row r="42" spans="1:11" x14ac:dyDescent="0.25">
      <c r="A42" s="5">
        <v>132</v>
      </c>
      <c r="B42" s="23" t="s">
        <v>60</v>
      </c>
      <c r="C42" s="5" t="s">
        <v>8</v>
      </c>
      <c r="D42" s="6" t="s">
        <v>26</v>
      </c>
      <c r="E42" s="7">
        <v>2</v>
      </c>
      <c r="F42" s="6">
        <v>5</v>
      </c>
      <c r="G42" s="6">
        <f>E42-SUMIF([1]Salida!$A$2:$A$974,A42,[1]Salida!$D$2:$D$974)</f>
        <v>2</v>
      </c>
      <c r="H42" s="6" t="str">
        <f t="shared" si="0"/>
        <v>solicitar material</v>
      </c>
      <c r="I42" s="8">
        <v>41818</v>
      </c>
      <c r="J42" s="9">
        <v>1694</v>
      </c>
      <c r="K42" s="9">
        <f t="shared" si="1"/>
        <v>3388</v>
      </c>
    </row>
    <row r="43" spans="1:11" x14ac:dyDescent="0.25">
      <c r="A43" s="5">
        <v>133</v>
      </c>
      <c r="B43" s="24" t="s">
        <v>61</v>
      </c>
      <c r="C43" s="5" t="s">
        <v>8</v>
      </c>
      <c r="D43" s="6" t="s">
        <v>26</v>
      </c>
      <c r="E43" s="7">
        <v>23</v>
      </c>
      <c r="F43" s="6">
        <v>5</v>
      </c>
      <c r="G43" s="6">
        <f>E43-SUMIF([1]Salida!$A$2:$A$974,A43,[1]Salida!$D$2:$D$974)</f>
        <v>21</v>
      </c>
      <c r="H43" s="6" t="str">
        <f t="shared" si="0"/>
        <v>hay suficiente</v>
      </c>
      <c r="I43" s="8">
        <v>41818</v>
      </c>
      <c r="J43" s="9">
        <v>584.1</v>
      </c>
      <c r="K43" s="9">
        <f t="shared" si="1"/>
        <v>12266.1</v>
      </c>
    </row>
    <row r="44" spans="1:11" x14ac:dyDescent="0.25">
      <c r="A44" s="5">
        <v>134</v>
      </c>
      <c r="B44" s="23" t="s">
        <v>62</v>
      </c>
      <c r="C44" s="5" t="s">
        <v>8</v>
      </c>
      <c r="D44" s="6" t="s">
        <v>26</v>
      </c>
      <c r="E44" s="7">
        <v>20</v>
      </c>
      <c r="F44" s="6">
        <v>5</v>
      </c>
      <c r="G44" s="6">
        <f>E44-SUMIF([1]Salida!$A$2:$A$974,A44,[1]Salida!$D$2:$D$974)</f>
        <v>18</v>
      </c>
      <c r="H44" s="6" t="str">
        <f t="shared" si="0"/>
        <v>hay suficiente</v>
      </c>
      <c r="I44" s="8">
        <v>41818</v>
      </c>
      <c r="J44" s="9">
        <v>731.6</v>
      </c>
      <c r="K44" s="9">
        <f t="shared" si="1"/>
        <v>13168.800000000001</v>
      </c>
    </row>
    <row r="45" spans="1:11" x14ac:dyDescent="0.25">
      <c r="A45" s="5">
        <v>135</v>
      </c>
      <c r="B45" s="24" t="s">
        <v>63</v>
      </c>
      <c r="C45" s="5" t="s">
        <v>13</v>
      </c>
      <c r="D45" s="7" t="s">
        <v>35</v>
      </c>
      <c r="E45" s="7">
        <v>6</v>
      </c>
      <c r="F45" s="6">
        <v>5</v>
      </c>
      <c r="G45" s="6">
        <f>E45-SUMIF([1]Salida!$A$2:$A$974,A45,[1]Salida!$D$2:$D$974)</f>
        <v>5</v>
      </c>
      <c r="H45" s="6" t="str">
        <f>IF(F45&gt;0,IF(G45&lt;F45+1,"solicitar material","hay suficiente"),"sin dato stock minimo")</f>
        <v>solicitar material</v>
      </c>
      <c r="I45" s="10">
        <v>42905</v>
      </c>
      <c r="J45" s="9">
        <v>130</v>
      </c>
      <c r="K45" s="9">
        <f t="shared" si="1"/>
        <v>650</v>
      </c>
    </row>
    <row r="46" spans="1:11" x14ac:dyDescent="0.25">
      <c r="A46" s="5">
        <v>136</v>
      </c>
      <c r="B46" s="23" t="s">
        <v>64</v>
      </c>
      <c r="C46" s="5" t="s">
        <v>8</v>
      </c>
      <c r="D46" s="6" t="s">
        <v>26</v>
      </c>
      <c r="E46" s="7">
        <v>9</v>
      </c>
      <c r="F46" s="6">
        <v>5</v>
      </c>
      <c r="G46" s="6">
        <f>E46-SUMIF([1]Salida!$A$2:$A$974,A46,[1]Salida!$D$2:$D$974)</f>
        <v>9</v>
      </c>
      <c r="H46" s="6" t="str">
        <f>IF(F46&gt;0,IF(G46&lt;F46+1,"solicitar material","hay suficiente"),"sin dato stock minimo")</f>
        <v>hay suficiente</v>
      </c>
      <c r="I46" s="8">
        <v>43004</v>
      </c>
      <c r="J46" s="9">
        <v>16.95</v>
      </c>
      <c r="K46" s="9">
        <f t="shared" si="1"/>
        <v>152.54999999999998</v>
      </c>
    </row>
    <row r="47" spans="1:11" x14ac:dyDescent="0.25">
      <c r="A47" s="5">
        <v>137</v>
      </c>
      <c r="B47" s="24" t="s">
        <v>65</v>
      </c>
      <c r="C47" s="5" t="s">
        <v>8</v>
      </c>
      <c r="D47" s="6" t="s">
        <v>26</v>
      </c>
      <c r="E47" s="6">
        <v>219</v>
      </c>
      <c r="F47" s="6">
        <v>5</v>
      </c>
      <c r="G47" s="6">
        <f>E47-SUMIF([1]Salida!$A$2:$A$974,A47,[1]Salida!$D$2:$D$974)</f>
        <v>219</v>
      </c>
      <c r="H47" s="6" t="str">
        <f t="shared" ref="H47:H110" si="2">IF(F47&gt;0,IF(G47&lt;F47+1,"solicitar material","hay suficiente"),"sin dato stock minimo")</f>
        <v>hay suficiente</v>
      </c>
      <c r="I47" s="8">
        <v>41818</v>
      </c>
      <c r="J47" s="9">
        <v>0</v>
      </c>
      <c r="K47" s="9">
        <f t="shared" si="1"/>
        <v>0</v>
      </c>
    </row>
    <row r="48" spans="1:11" x14ac:dyDescent="0.25">
      <c r="A48" s="5">
        <v>138</v>
      </c>
      <c r="B48" s="23" t="s">
        <v>66</v>
      </c>
      <c r="C48" s="5" t="s">
        <v>8</v>
      </c>
      <c r="D48" s="6" t="s">
        <v>26</v>
      </c>
      <c r="E48" s="7">
        <v>80</v>
      </c>
      <c r="F48" s="6">
        <v>5</v>
      </c>
      <c r="G48" s="6">
        <f>E48-SUMIF([1]Salida!$A$2:$A$974,A48,[1]Salida!$D$2:$D$974)</f>
        <v>77</v>
      </c>
      <c r="H48" s="6" t="str">
        <f t="shared" si="2"/>
        <v>hay suficiente</v>
      </c>
      <c r="I48" s="8">
        <v>41818</v>
      </c>
      <c r="J48" s="9">
        <v>88.5</v>
      </c>
      <c r="K48" s="9">
        <f t="shared" si="1"/>
        <v>6814.5</v>
      </c>
    </row>
    <row r="49" spans="1:11" x14ac:dyDescent="0.25">
      <c r="A49" s="5">
        <v>139</v>
      </c>
      <c r="B49" s="24" t="s">
        <v>67</v>
      </c>
      <c r="C49" s="5" t="s">
        <v>8</v>
      </c>
      <c r="D49" s="6" t="s">
        <v>26</v>
      </c>
      <c r="E49" s="7">
        <v>25</v>
      </c>
      <c r="F49" s="6">
        <v>5</v>
      </c>
      <c r="G49" s="6">
        <f>E49-SUMIF([1]Salida!$A$2:$A$974,A49,[1]Salida!$D$2:$D$974)</f>
        <v>25</v>
      </c>
      <c r="H49" s="6" t="str">
        <f>IF(F49&gt;0,IF(G49&lt;F49+1,"solicitar material","hay suficiente"),"sin dato stock minimo")</f>
        <v>hay suficiente</v>
      </c>
      <c r="I49" s="8">
        <v>41818</v>
      </c>
      <c r="J49" s="9">
        <v>106.56</v>
      </c>
      <c r="K49" s="9">
        <f t="shared" si="1"/>
        <v>2664</v>
      </c>
    </row>
    <row r="50" spans="1:11" x14ac:dyDescent="0.25">
      <c r="A50" s="5">
        <v>140</v>
      </c>
      <c r="B50" s="23" t="s">
        <v>68</v>
      </c>
      <c r="C50" s="5" t="s">
        <v>8</v>
      </c>
      <c r="D50" s="6" t="s">
        <v>26</v>
      </c>
      <c r="E50" s="7">
        <v>18</v>
      </c>
      <c r="F50" s="6">
        <v>5</v>
      </c>
      <c r="G50" s="6">
        <f>E50-SUMIF([1]Salida!$A$2:$A$974,A50,[1]Salida!$D$2:$D$974)</f>
        <v>18</v>
      </c>
      <c r="H50" s="6" t="str">
        <f>IF(F50&gt;0,IF(G50&lt;F50+1,"solicitar material","hay suficiente"),"sin dato stock minimo")</f>
        <v>hay suficiente</v>
      </c>
      <c r="I50" s="8">
        <v>41818</v>
      </c>
      <c r="J50" s="9">
        <v>0</v>
      </c>
      <c r="K50" s="9">
        <f t="shared" si="1"/>
        <v>0</v>
      </c>
    </row>
    <row r="51" spans="1:11" x14ac:dyDescent="0.25">
      <c r="A51" s="5">
        <v>141</v>
      </c>
      <c r="B51" s="24" t="s">
        <v>69</v>
      </c>
      <c r="C51" s="5" t="s">
        <v>8</v>
      </c>
      <c r="D51" s="6" t="s">
        <v>26</v>
      </c>
      <c r="E51" s="7">
        <v>15</v>
      </c>
      <c r="F51" s="6">
        <v>5</v>
      </c>
      <c r="G51" s="6">
        <f>E51-SUMIF([1]Salida!$A$2:$A$974,A51,[1]Salida!$D$2:$D$974)</f>
        <v>14</v>
      </c>
      <c r="H51" s="6" t="str">
        <f t="shared" si="2"/>
        <v>hay suficiente</v>
      </c>
      <c r="I51" s="8">
        <v>41818</v>
      </c>
      <c r="J51" s="9">
        <v>106.56</v>
      </c>
      <c r="K51" s="9">
        <f t="shared" si="1"/>
        <v>1491.8400000000001</v>
      </c>
    </row>
    <row r="52" spans="1:11" x14ac:dyDescent="0.25">
      <c r="A52" s="5">
        <v>142</v>
      </c>
      <c r="B52" s="23" t="s">
        <v>70</v>
      </c>
      <c r="C52" s="5" t="s">
        <v>8</v>
      </c>
      <c r="D52" s="6" t="s">
        <v>26</v>
      </c>
      <c r="E52" s="6">
        <v>5</v>
      </c>
      <c r="F52" s="6">
        <v>5</v>
      </c>
      <c r="G52" s="6">
        <f>E52-SUMIF([1]Salida!$A$2:$A$974,A52,[1]Salida!$D$2:$D$974)</f>
        <v>5</v>
      </c>
      <c r="H52" s="6" t="str">
        <f t="shared" si="2"/>
        <v>solicitar material</v>
      </c>
      <c r="I52" s="25">
        <v>43004</v>
      </c>
      <c r="J52" s="9">
        <v>114.41</v>
      </c>
      <c r="K52" s="9">
        <f t="shared" si="1"/>
        <v>572.04999999999995</v>
      </c>
    </row>
    <row r="53" spans="1:11" x14ac:dyDescent="0.25">
      <c r="A53" s="5">
        <v>143</v>
      </c>
      <c r="B53" s="24" t="s">
        <v>71</v>
      </c>
      <c r="C53" s="5" t="s">
        <v>8</v>
      </c>
      <c r="D53" s="6" t="s">
        <v>26</v>
      </c>
      <c r="E53" s="6">
        <v>5</v>
      </c>
      <c r="F53" s="6">
        <v>5</v>
      </c>
      <c r="G53" s="6">
        <f>E53-SUMIF([1]Salida!$A$2:$A$974,A53,[1]Salida!$D$2:$D$974)</f>
        <v>5</v>
      </c>
      <c r="H53" s="6" t="str">
        <f t="shared" si="2"/>
        <v>solicitar material</v>
      </c>
      <c r="I53" s="25">
        <v>43004</v>
      </c>
      <c r="J53" s="9">
        <v>30.51</v>
      </c>
      <c r="K53" s="9">
        <f t="shared" si="1"/>
        <v>152.55000000000001</v>
      </c>
    </row>
    <row r="54" spans="1:11" x14ac:dyDescent="0.25">
      <c r="A54" s="5">
        <v>144</v>
      </c>
      <c r="B54" s="23" t="s">
        <v>72</v>
      </c>
      <c r="C54" s="5" t="s">
        <v>8</v>
      </c>
      <c r="D54" s="6" t="s">
        <v>26</v>
      </c>
      <c r="E54" s="7">
        <v>4</v>
      </c>
      <c r="F54" s="6">
        <v>5</v>
      </c>
      <c r="G54" s="6">
        <f>E54-SUMIF([1]Salida!$A$2:$A$974,A54,[1]Salida!$D$2:$D$974)</f>
        <v>3</v>
      </c>
      <c r="H54" s="6" t="str">
        <f t="shared" si="2"/>
        <v>solicitar material</v>
      </c>
      <c r="I54" s="25">
        <v>43004</v>
      </c>
      <c r="J54" s="9">
        <v>111.51</v>
      </c>
      <c r="K54" s="9">
        <f t="shared" si="1"/>
        <v>334.53000000000003</v>
      </c>
    </row>
    <row r="55" spans="1:11" x14ac:dyDescent="0.25">
      <c r="A55" s="5">
        <v>145</v>
      </c>
      <c r="B55" s="24" t="s">
        <v>73</v>
      </c>
      <c r="C55" s="5" t="s">
        <v>8</v>
      </c>
      <c r="D55" s="6" t="s">
        <v>26</v>
      </c>
      <c r="E55" s="6">
        <v>0</v>
      </c>
      <c r="F55" s="6">
        <v>5</v>
      </c>
      <c r="G55" s="6">
        <f>E55-SUMIF([1]Salida!$A$2:$A$974,A55,[1]Salida!$D$2:$D$974)</f>
        <v>0</v>
      </c>
      <c r="H55" s="6" t="str">
        <f t="shared" si="2"/>
        <v>solicitar material</v>
      </c>
      <c r="I55" s="8">
        <v>41818</v>
      </c>
      <c r="J55" s="9">
        <v>0</v>
      </c>
      <c r="K55" s="9">
        <f t="shared" si="1"/>
        <v>0</v>
      </c>
    </row>
    <row r="56" spans="1:11" x14ac:dyDescent="0.25">
      <c r="A56" s="5">
        <v>146</v>
      </c>
      <c r="B56" s="23" t="s">
        <v>74</v>
      </c>
      <c r="C56" s="5" t="s">
        <v>8</v>
      </c>
      <c r="D56" s="6" t="s">
        <v>26</v>
      </c>
      <c r="E56" s="7">
        <v>10</v>
      </c>
      <c r="F56" s="6">
        <v>5</v>
      </c>
      <c r="G56" s="6">
        <f>E56-SUMIF([1]Salida!$A$2:$A$974,A56,[1]Salida!$D$2:$D$974)</f>
        <v>10</v>
      </c>
      <c r="H56" s="6" t="str">
        <f>IF(F56&gt;0,IF(G56&lt;F56+1,"solicitar material","hay suficiente"),"sin dato stock minimo")</f>
        <v>hay suficiente</v>
      </c>
      <c r="I56" s="10">
        <v>42893</v>
      </c>
      <c r="J56" s="9">
        <v>850</v>
      </c>
      <c r="K56" s="9">
        <f t="shared" si="1"/>
        <v>8500</v>
      </c>
    </row>
    <row r="57" spans="1:11" x14ac:dyDescent="0.25">
      <c r="A57" s="5">
        <v>147</v>
      </c>
      <c r="B57" s="24" t="s">
        <v>75</v>
      </c>
      <c r="C57" s="5" t="s">
        <v>8</v>
      </c>
      <c r="D57" s="6" t="s">
        <v>26</v>
      </c>
      <c r="E57" s="7">
        <v>20</v>
      </c>
      <c r="F57" s="6">
        <v>5</v>
      </c>
      <c r="G57" s="6">
        <f>E57-SUMIF([1]Salida!$A$2:$A$974,A57,[1]Salida!$D$2:$D$974)</f>
        <v>20</v>
      </c>
      <c r="H57" s="6" t="str">
        <f t="shared" si="2"/>
        <v>hay suficiente</v>
      </c>
      <c r="I57" s="8">
        <v>41818</v>
      </c>
      <c r="J57" s="9">
        <v>767</v>
      </c>
      <c r="K57" s="9">
        <f t="shared" si="1"/>
        <v>15340</v>
      </c>
    </row>
    <row r="58" spans="1:11" x14ac:dyDescent="0.25">
      <c r="A58" s="5">
        <v>148</v>
      </c>
      <c r="B58" s="23" t="s">
        <v>76</v>
      </c>
      <c r="C58" s="5" t="s">
        <v>8</v>
      </c>
      <c r="D58" s="6" t="s">
        <v>26</v>
      </c>
      <c r="E58" s="7">
        <v>48</v>
      </c>
      <c r="F58" s="6">
        <v>5</v>
      </c>
      <c r="G58" s="6">
        <f>E58-SUMIF([1]Salida!$A$2:$A$974,A58,[1]Salida!$D$2:$D$974)</f>
        <v>47</v>
      </c>
      <c r="H58" s="6" t="str">
        <f t="shared" si="2"/>
        <v>hay suficiente</v>
      </c>
      <c r="I58" s="8">
        <v>41818</v>
      </c>
      <c r="J58" s="9">
        <v>20</v>
      </c>
      <c r="K58" s="9">
        <f t="shared" si="1"/>
        <v>940</v>
      </c>
    </row>
    <row r="59" spans="1:11" x14ac:dyDescent="0.25">
      <c r="A59" s="5">
        <v>149</v>
      </c>
      <c r="B59" s="24" t="s">
        <v>77</v>
      </c>
      <c r="C59" s="5" t="s">
        <v>8</v>
      </c>
      <c r="D59" s="6" t="s">
        <v>26</v>
      </c>
      <c r="E59" s="7">
        <v>49</v>
      </c>
      <c r="F59" s="6">
        <v>5</v>
      </c>
      <c r="G59" s="6">
        <f>E59-SUMIF([1]Salida!$A$2:$A$974,A59,[1]Salida!$D$2:$D$974)</f>
        <v>47</v>
      </c>
      <c r="H59" s="6" t="str">
        <f t="shared" si="2"/>
        <v>hay suficiente</v>
      </c>
      <c r="I59" s="8">
        <v>43095</v>
      </c>
      <c r="J59" s="9">
        <v>7</v>
      </c>
      <c r="K59" s="9">
        <f t="shared" si="1"/>
        <v>329</v>
      </c>
    </row>
    <row r="60" spans="1:11" x14ac:dyDescent="0.25">
      <c r="A60" s="5">
        <v>150</v>
      </c>
      <c r="B60" s="23" t="s">
        <v>78</v>
      </c>
      <c r="C60" s="5" t="s">
        <v>11</v>
      </c>
      <c r="D60" s="6" t="s">
        <v>26</v>
      </c>
      <c r="E60" s="7">
        <v>20</v>
      </c>
      <c r="F60" s="6">
        <v>5</v>
      </c>
      <c r="G60" s="6">
        <f>E60-SUMIF([1]Salida!$A$2:$A$974,A60,[1]Salida!$D$2:$D$974)</f>
        <v>17</v>
      </c>
      <c r="H60" s="6" t="str">
        <f t="shared" si="2"/>
        <v>hay suficiente</v>
      </c>
      <c r="I60" s="8">
        <v>43095</v>
      </c>
      <c r="J60" s="9">
        <v>42.48</v>
      </c>
      <c r="K60" s="9">
        <f t="shared" si="1"/>
        <v>722.16</v>
      </c>
    </row>
    <row r="61" spans="1:11" x14ac:dyDescent="0.25">
      <c r="A61" s="5">
        <v>151</v>
      </c>
      <c r="B61" s="24" t="s">
        <v>79</v>
      </c>
      <c r="C61" s="5" t="s">
        <v>11</v>
      </c>
      <c r="D61" s="6" t="s">
        <v>26</v>
      </c>
      <c r="E61" s="7">
        <v>19</v>
      </c>
      <c r="F61" s="6">
        <v>5</v>
      </c>
      <c r="G61" s="6">
        <f>E61-SUMIF([1]Salida!$A$2:$A$974,A61,[1]Salida!$D$2:$D$974)</f>
        <v>17</v>
      </c>
      <c r="H61" s="6" t="str">
        <f t="shared" si="2"/>
        <v>hay suficiente</v>
      </c>
      <c r="I61" s="8">
        <v>43095</v>
      </c>
      <c r="J61" s="9">
        <v>5.32</v>
      </c>
      <c r="K61" s="9">
        <f t="shared" si="1"/>
        <v>90.44</v>
      </c>
    </row>
    <row r="62" spans="1:11" x14ac:dyDescent="0.25">
      <c r="A62" s="5">
        <v>152</v>
      </c>
      <c r="B62" s="23" t="s">
        <v>80</v>
      </c>
      <c r="C62" s="5" t="s">
        <v>10</v>
      </c>
      <c r="D62" s="7" t="s">
        <v>29</v>
      </c>
      <c r="E62" s="7">
        <v>25</v>
      </c>
      <c r="F62" s="6">
        <v>5</v>
      </c>
      <c r="G62" s="6">
        <f>E62-SUMIF([1]Salida!$A$2:$A$974,A62,[1]Salida!$D$2:$D$974)</f>
        <v>25</v>
      </c>
      <c r="H62" s="6" t="str">
        <f t="shared" si="2"/>
        <v>hay suficiente</v>
      </c>
      <c r="I62" s="8">
        <v>43095</v>
      </c>
      <c r="J62" s="9">
        <v>25</v>
      </c>
      <c r="K62" s="9">
        <f t="shared" si="1"/>
        <v>625</v>
      </c>
    </row>
    <row r="63" spans="1:11" x14ac:dyDescent="0.25">
      <c r="A63" s="5">
        <v>153</v>
      </c>
      <c r="B63" s="24" t="s">
        <v>81</v>
      </c>
      <c r="C63" s="5" t="s">
        <v>8</v>
      </c>
      <c r="D63" s="7" t="s">
        <v>29</v>
      </c>
      <c r="E63" s="7">
        <v>2</v>
      </c>
      <c r="F63" s="6">
        <v>5</v>
      </c>
      <c r="G63" s="6">
        <f>E63-SUMIF([1]Salida!$A$2:$A$974,A63,[1]Salida!$D$2:$D$974)</f>
        <v>2</v>
      </c>
      <c r="H63" s="6" t="str">
        <f>IF(F63&gt;0,IF(G63&lt;F63+1,"solicitar material","hay suficiente"),"sin dato stock minimo")</f>
        <v>solicitar material</v>
      </c>
      <c r="I63" s="6"/>
      <c r="J63" s="9">
        <v>3750</v>
      </c>
      <c r="K63" s="9">
        <f t="shared" si="1"/>
        <v>7500</v>
      </c>
    </row>
    <row r="64" spans="1:11" x14ac:dyDescent="0.25">
      <c r="A64" s="5">
        <v>154</v>
      </c>
      <c r="B64" s="23" t="s">
        <v>82</v>
      </c>
      <c r="C64" s="5" t="s">
        <v>11</v>
      </c>
      <c r="D64" s="6" t="s">
        <v>26</v>
      </c>
      <c r="E64" s="7">
        <v>3</v>
      </c>
      <c r="F64" s="6">
        <v>5</v>
      </c>
      <c r="G64" s="6">
        <f>E64-SUMIF([1]Salida!$A$2:$A$974,A64,[1]Salida!$D$2:$D$974)</f>
        <v>2</v>
      </c>
      <c r="H64" s="6" t="str">
        <f t="shared" si="2"/>
        <v>solicitar material</v>
      </c>
      <c r="I64" s="8">
        <v>42999</v>
      </c>
      <c r="J64" s="9">
        <v>65</v>
      </c>
      <c r="K64" s="9">
        <f t="shared" si="1"/>
        <v>130</v>
      </c>
    </row>
    <row r="65" spans="1:11" x14ac:dyDescent="0.25">
      <c r="A65" s="5">
        <v>155</v>
      </c>
      <c r="B65" s="24" t="s">
        <v>83</v>
      </c>
      <c r="C65" s="5" t="s">
        <v>14</v>
      </c>
      <c r="D65" s="7" t="s">
        <v>29</v>
      </c>
      <c r="E65" s="7">
        <v>70</v>
      </c>
      <c r="F65" s="6">
        <v>5</v>
      </c>
      <c r="G65" s="6">
        <f>E65-SUMIF([1]Salida!$A$2:$A$974,A65,[1]Salida!$D$2:$D$974)</f>
        <v>35</v>
      </c>
      <c r="H65" s="6" t="str">
        <f t="shared" si="2"/>
        <v>hay suficiente</v>
      </c>
      <c r="I65" s="25">
        <v>42992</v>
      </c>
      <c r="J65" s="9">
        <v>610</v>
      </c>
      <c r="K65" s="9">
        <f t="shared" si="1"/>
        <v>21350</v>
      </c>
    </row>
    <row r="66" spans="1:11" x14ac:dyDescent="0.25">
      <c r="A66" s="5">
        <v>156</v>
      </c>
      <c r="B66" s="23" t="s">
        <v>15</v>
      </c>
      <c r="C66" s="5" t="s">
        <v>8</v>
      </c>
      <c r="D66" s="6" t="s">
        <v>26</v>
      </c>
      <c r="E66" s="7">
        <v>610</v>
      </c>
      <c r="F66" s="6">
        <v>5</v>
      </c>
      <c r="G66" s="6">
        <f>E66-SUMIF([1]Salida!$A$2:$A$974,A66,[1]Salida!$D$2:$D$974)</f>
        <v>610</v>
      </c>
      <c r="H66" s="6" t="str">
        <f t="shared" si="2"/>
        <v>hay suficiente</v>
      </c>
      <c r="I66" s="8">
        <v>41818</v>
      </c>
      <c r="J66" s="9">
        <v>20.65</v>
      </c>
      <c r="K66" s="9">
        <f t="shared" si="1"/>
        <v>12596.5</v>
      </c>
    </row>
    <row r="67" spans="1:11" x14ac:dyDescent="0.25">
      <c r="A67" s="5">
        <v>157</v>
      </c>
      <c r="B67" s="24" t="s">
        <v>84</v>
      </c>
      <c r="C67" s="5" t="s">
        <v>8</v>
      </c>
      <c r="D67" s="7" t="s">
        <v>29</v>
      </c>
      <c r="E67" s="6">
        <v>6</v>
      </c>
      <c r="F67" s="6">
        <v>5</v>
      </c>
      <c r="G67" s="6">
        <f>E67-SUMIF([1]Salida!$A$2:$A$974,A67,[1]Salida!$D$2:$D$974)</f>
        <v>6</v>
      </c>
      <c r="H67" s="6" t="str">
        <f t="shared" si="2"/>
        <v>hay suficiente</v>
      </c>
      <c r="I67" s="8">
        <v>43095</v>
      </c>
      <c r="J67" s="9">
        <v>240</v>
      </c>
      <c r="K67" s="9">
        <f t="shared" si="1"/>
        <v>1440</v>
      </c>
    </row>
    <row r="68" spans="1:11" x14ac:dyDescent="0.25">
      <c r="A68" s="5">
        <v>158</v>
      </c>
      <c r="B68" s="23" t="s">
        <v>85</v>
      </c>
      <c r="C68" s="5" t="s">
        <v>9</v>
      </c>
      <c r="D68" s="7" t="s">
        <v>29</v>
      </c>
      <c r="E68" s="6">
        <v>15</v>
      </c>
      <c r="F68" s="6">
        <v>5</v>
      </c>
      <c r="G68" s="6">
        <f>E68-SUMIF([1]Salida!$A$2:$A$974,A68,[1]Salida!$D$2:$D$974)</f>
        <v>6</v>
      </c>
      <c r="H68" s="6" t="str">
        <f t="shared" si="2"/>
        <v>hay suficiente</v>
      </c>
      <c r="I68" s="10">
        <v>42908</v>
      </c>
      <c r="J68" s="9">
        <v>78</v>
      </c>
      <c r="K68" s="9">
        <f t="shared" si="1"/>
        <v>468</v>
      </c>
    </row>
    <row r="69" spans="1:11" x14ac:dyDescent="0.25">
      <c r="A69" s="5">
        <v>159</v>
      </c>
      <c r="B69" s="24" t="s">
        <v>86</v>
      </c>
      <c r="C69" s="5" t="s">
        <v>9</v>
      </c>
      <c r="D69" s="7" t="s">
        <v>29</v>
      </c>
      <c r="E69" s="7">
        <v>4</v>
      </c>
      <c r="F69" s="6">
        <v>5</v>
      </c>
      <c r="G69" s="6">
        <f>E69-SUMIF([1]Salida!$A$2:$A$974,A69,[1]Salida!$D$2:$D$974)</f>
        <v>4</v>
      </c>
      <c r="H69" s="6" t="str">
        <f>IF(F69&gt;0,IF(G69&lt;F69+1,"solicitar material","hay suficiente"),"sin dato stock minimo")</f>
        <v>solicitar material</v>
      </c>
      <c r="I69" s="8">
        <v>42827</v>
      </c>
      <c r="J69" s="9">
        <v>173</v>
      </c>
      <c r="K69" s="9">
        <f t="shared" si="1"/>
        <v>692</v>
      </c>
    </row>
    <row r="70" spans="1:11" x14ac:dyDescent="0.25">
      <c r="A70" s="5">
        <v>160</v>
      </c>
      <c r="B70" s="23" t="s">
        <v>87</v>
      </c>
      <c r="C70" s="5" t="s">
        <v>8</v>
      </c>
      <c r="D70" s="6" t="s">
        <v>26</v>
      </c>
      <c r="E70" s="7">
        <v>0</v>
      </c>
      <c r="F70" s="6">
        <v>5</v>
      </c>
      <c r="G70" s="6">
        <f>E70-SUMIF([1]Salida!$A$2:$A$974,A70,[1]Salida!$D$2:$D$974)</f>
        <v>0</v>
      </c>
      <c r="H70" s="6" t="str">
        <f t="shared" si="2"/>
        <v>solicitar material</v>
      </c>
      <c r="I70" s="8">
        <v>41818</v>
      </c>
      <c r="J70" s="9">
        <v>295</v>
      </c>
      <c r="K70" s="9">
        <f t="shared" si="1"/>
        <v>0</v>
      </c>
    </row>
    <row r="71" spans="1:11" x14ac:dyDescent="0.25">
      <c r="A71" s="5">
        <v>161</v>
      </c>
      <c r="B71" s="24" t="s">
        <v>88</v>
      </c>
      <c r="C71" s="5" t="s">
        <v>8</v>
      </c>
      <c r="D71" s="7" t="s">
        <v>29</v>
      </c>
      <c r="E71" s="7">
        <v>4</v>
      </c>
      <c r="F71" s="6">
        <v>5</v>
      </c>
      <c r="G71" s="6">
        <f>E71-SUMIF([1]Salida!$A$2:$A$974,A71,[1]Salida!$D$2:$D$974)</f>
        <v>4</v>
      </c>
      <c r="H71" s="6" t="str">
        <f t="shared" si="2"/>
        <v>solicitar material</v>
      </c>
      <c r="I71" s="8">
        <v>42992</v>
      </c>
      <c r="J71" s="9">
        <v>850</v>
      </c>
      <c r="K71" s="9">
        <f t="shared" si="1"/>
        <v>3400</v>
      </c>
    </row>
    <row r="72" spans="1:11" x14ac:dyDescent="0.25">
      <c r="A72" s="5">
        <v>162</v>
      </c>
      <c r="B72" s="23" t="s">
        <v>89</v>
      </c>
      <c r="C72" s="5" t="s">
        <v>8</v>
      </c>
      <c r="D72" s="7" t="s">
        <v>29</v>
      </c>
      <c r="E72" s="7">
        <v>10</v>
      </c>
      <c r="F72" s="6">
        <v>5</v>
      </c>
      <c r="G72" s="6">
        <f>E72-SUMIF([1]Salida!$A$2:$A$974,A72,[1]Salida!$D$2:$D$974)</f>
        <v>10</v>
      </c>
      <c r="H72" s="6" t="str">
        <f t="shared" si="2"/>
        <v>hay suficiente</v>
      </c>
      <c r="I72" s="8">
        <v>42827</v>
      </c>
      <c r="J72" s="9">
        <v>552</v>
      </c>
      <c r="K72" s="9">
        <f t="shared" si="1"/>
        <v>5520</v>
      </c>
    </row>
    <row r="73" spans="1:11" x14ac:dyDescent="0.25">
      <c r="A73" s="5">
        <v>163</v>
      </c>
      <c r="B73" s="24" t="s">
        <v>90</v>
      </c>
      <c r="C73" s="5" t="s">
        <v>8</v>
      </c>
      <c r="D73" s="7" t="s">
        <v>29</v>
      </c>
      <c r="E73" s="7">
        <v>22</v>
      </c>
      <c r="F73" s="6">
        <v>5</v>
      </c>
      <c r="G73" s="6">
        <f>E73-SUMIF([1]Salida!$A$2:$A$974,A73,[1]Salida!$D$2:$D$974)</f>
        <v>22</v>
      </c>
      <c r="H73" s="6" t="str">
        <f t="shared" si="2"/>
        <v>hay suficiente</v>
      </c>
      <c r="I73" s="8">
        <v>42827</v>
      </c>
      <c r="J73" s="9">
        <v>524</v>
      </c>
      <c r="K73" s="9">
        <f t="shared" si="1"/>
        <v>11528</v>
      </c>
    </row>
    <row r="74" spans="1:11" x14ac:dyDescent="0.25">
      <c r="A74" s="5">
        <v>164</v>
      </c>
      <c r="B74" s="23" t="s">
        <v>91</v>
      </c>
      <c r="C74" s="5" t="s">
        <v>8</v>
      </c>
      <c r="D74" s="6" t="s">
        <v>26</v>
      </c>
      <c r="E74" s="7">
        <v>11</v>
      </c>
      <c r="F74" s="6">
        <v>5</v>
      </c>
      <c r="G74" s="6">
        <f>E74-SUMIF([1]Salida!$A$2:$A$974,A74,[1]Salida!$D$2:$D$974)</f>
        <v>11</v>
      </c>
      <c r="H74" s="6" t="str">
        <f t="shared" si="2"/>
        <v>hay suficiente</v>
      </c>
      <c r="I74" s="25">
        <v>43004</v>
      </c>
      <c r="J74" s="9">
        <v>31</v>
      </c>
      <c r="K74" s="9">
        <f t="shared" ref="K74:K137" si="3">G74*J74</f>
        <v>341</v>
      </c>
    </row>
    <row r="75" spans="1:11" x14ac:dyDescent="0.25">
      <c r="A75" s="5">
        <v>165</v>
      </c>
      <c r="B75" s="24" t="s">
        <v>92</v>
      </c>
      <c r="C75" s="5" t="s">
        <v>8</v>
      </c>
      <c r="D75" s="7" t="s">
        <v>29</v>
      </c>
      <c r="E75" s="7">
        <v>23</v>
      </c>
      <c r="F75" s="6">
        <v>5</v>
      </c>
      <c r="G75" s="6">
        <f>E75-SUMIF([1]Salida!$A$2:$A$974,A75,[1]Salida!$D$2:$D$974)</f>
        <v>23</v>
      </c>
      <c r="H75" s="6" t="str">
        <f t="shared" si="2"/>
        <v>hay suficiente</v>
      </c>
      <c r="I75" s="25">
        <v>42990</v>
      </c>
      <c r="J75" s="9">
        <v>15</v>
      </c>
      <c r="K75" s="9">
        <f t="shared" si="3"/>
        <v>345</v>
      </c>
    </row>
    <row r="76" spans="1:11" x14ac:dyDescent="0.25">
      <c r="A76" s="5">
        <v>166</v>
      </c>
      <c r="B76" s="23" t="s">
        <v>93</v>
      </c>
      <c r="C76" s="5" t="s">
        <v>8</v>
      </c>
      <c r="D76" s="6" t="s">
        <v>26</v>
      </c>
      <c r="E76" s="7">
        <v>150</v>
      </c>
      <c r="F76" s="6">
        <v>5</v>
      </c>
      <c r="G76" s="6">
        <f>E76-SUMIF([1]Salida!$A$2:$A$974,A76,[1]Salida!$D$2:$D$974)</f>
        <v>150</v>
      </c>
      <c r="H76" s="6" t="str">
        <f t="shared" si="2"/>
        <v>hay suficiente</v>
      </c>
      <c r="I76" s="25">
        <v>43019</v>
      </c>
      <c r="J76" s="9">
        <v>75.010000000000005</v>
      </c>
      <c r="K76" s="9">
        <f t="shared" si="3"/>
        <v>11251.5</v>
      </c>
    </row>
    <row r="77" spans="1:11" x14ac:dyDescent="0.25">
      <c r="A77" s="5">
        <v>167</v>
      </c>
      <c r="B77" s="24" t="s">
        <v>94</v>
      </c>
      <c r="C77" s="5" t="s">
        <v>8</v>
      </c>
      <c r="D77" s="6" t="s">
        <v>26</v>
      </c>
      <c r="E77" s="7">
        <v>50</v>
      </c>
      <c r="F77" s="6">
        <v>5</v>
      </c>
      <c r="G77" s="6">
        <f>E77-SUMIF([1]Salida!$A$2:$A$974,A77,[1]Salida!$D$2:$D$974)</f>
        <v>50</v>
      </c>
      <c r="H77" s="6" t="str">
        <f t="shared" si="2"/>
        <v>hay suficiente</v>
      </c>
      <c r="I77" s="25">
        <v>43019</v>
      </c>
      <c r="J77" s="9">
        <v>9.0399999999999991</v>
      </c>
      <c r="K77" s="9">
        <f t="shared" si="3"/>
        <v>451.99999999999994</v>
      </c>
    </row>
    <row r="78" spans="1:11" x14ac:dyDescent="0.25">
      <c r="A78" s="5">
        <v>168</v>
      </c>
      <c r="B78" s="23" t="s">
        <v>95</v>
      </c>
      <c r="C78" s="5" t="s">
        <v>8</v>
      </c>
      <c r="D78" s="6" t="s">
        <v>26</v>
      </c>
      <c r="E78" s="6">
        <v>100</v>
      </c>
      <c r="F78" s="6">
        <v>5</v>
      </c>
      <c r="G78" s="6">
        <f>E78-SUMIF([1]Salida!$A$2:$A$974,A78,[1]Salida!$D$2:$D$974)</f>
        <v>100</v>
      </c>
      <c r="H78" s="6" t="str">
        <f t="shared" si="2"/>
        <v>hay suficiente</v>
      </c>
      <c r="I78" s="25">
        <v>43019</v>
      </c>
      <c r="J78" s="9">
        <v>5</v>
      </c>
      <c r="K78" s="9">
        <f t="shared" si="3"/>
        <v>500</v>
      </c>
    </row>
    <row r="79" spans="1:11" x14ac:dyDescent="0.25">
      <c r="A79" s="5">
        <v>169</v>
      </c>
      <c r="B79" s="24" t="s">
        <v>96</v>
      </c>
      <c r="C79" s="5" t="s">
        <v>8</v>
      </c>
      <c r="D79" s="6" t="s">
        <v>26</v>
      </c>
      <c r="E79" s="7">
        <v>598</v>
      </c>
      <c r="F79" s="6">
        <v>5</v>
      </c>
      <c r="G79" s="6">
        <f>E79-SUMIF([1]Salida!$A$2:$A$974,A79,[1]Salida!$D$2:$D$974)</f>
        <v>598</v>
      </c>
      <c r="H79" s="6" t="str">
        <f t="shared" si="2"/>
        <v>hay suficiente</v>
      </c>
      <c r="I79" s="8">
        <v>41818</v>
      </c>
      <c r="J79" s="9">
        <v>7</v>
      </c>
      <c r="K79" s="9">
        <f t="shared" si="3"/>
        <v>4186</v>
      </c>
    </row>
    <row r="80" spans="1:11" x14ac:dyDescent="0.25">
      <c r="A80" s="5">
        <v>170</v>
      </c>
      <c r="B80" s="23" t="s">
        <v>97</v>
      </c>
      <c r="C80" s="5" t="s">
        <v>8</v>
      </c>
      <c r="D80" s="6" t="s">
        <v>26</v>
      </c>
      <c r="E80" s="7">
        <v>598</v>
      </c>
      <c r="F80" s="6">
        <v>5</v>
      </c>
      <c r="G80" s="6">
        <f>E80-SUMIF([1]Salida!$A$2:$A$974,A80,[1]Salida!$D$2:$D$974)</f>
        <v>598</v>
      </c>
      <c r="H80" s="6" t="str">
        <f t="shared" si="2"/>
        <v>hay suficiente</v>
      </c>
      <c r="I80" s="8">
        <v>41818</v>
      </c>
      <c r="J80" s="9">
        <v>1.17</v>
      </c>
      <c r="K80" s="9">
        <f t="shared" si="3"/>
        <v>699.66</v>
      </c>
    </row>
    <row r="81" spans="1:11" x14ac:dyDescent="0.25">
      <c r="A81" s="5">
        <v>171</v>
      </c>
      <c r="B81" s="24" t="s">
        <v>98</v>
      </c>
      <c r="C81" s="5" t="s">
        <v>8</v>
      </c>
      <c r="D81" s="6" t="s">
        <v>26</v>
      </c>
      <c r="E81" s="7">
        <v>349</v>
      </c>
      <c r="F81" s="6">
        <v>5</v>
      </c>
      <c r="G81" s="6">
        <f>E81-SUMIF([1]Salida!$A$2:$A$974,A81,[1]Salida!$D$2:$D$974)</f>
        <v>348</v>
      </c>
      <c r="H81" s="6" t="str">
        <f t="shared" si="2"/>
        <v>hay suficiente</v>
      </c>
      <c r="I81" s="8">
        <v>41818</v>
      </c>
      <c r="J81" s="9">
        <v>1.17</v>
      </c>
      <c r="K81" s="9">
        <f t="shared" si="3"/>
        <v>407.15999999999997</v>
      </c>
    </row>
    <row r="82" spans="1:11" x14ac:dyDescent="0.25">
      <c r="A82" s="5">
        <v>172</v>
      </c>
      <c r="B82" s="23" t="s">
        <v>99</v>
      </c>
      <c r="C82" s="5" t="s">
        <v>8</v>
      </c>
      <c r="D82" s="6" t="s">
        <v>26</v>
      </c>
      <c r="E82" s="7">
        <v>182</v>
      </c>
      <c r="F82" s="6">
        <v>5</v>
      </c>
      <c r="G82" s="6">
        <f>E82-SUMIF([1]Salida!$A$2:$A$974,A82,[1]Salida!$D$2:$D$974)</f>
        <v>182</v>
      </c>
      <c r="H82" s="6" t="str">
        <f t="shared" si="2"/>
        <v>hay suficiente</v>
      </c>
      <c r="I82" s="8">
        <v>41818</v>
      </c>
      <c r="J82" s="9">
        <v>1.17</v>
      </c>
      <c r="K82" s="9">
        <f t="shared" si="3"/>
        <v>212.94</v>
      </c>
    </row>
    <row r="83" spans="1:11" x14ac:dyDescent="0.25">
      <c r="A83" s="5">
        <v>173</v>
      </c>
      <c r="B83" s="24" t="s">
        <v>100</v>
      </c>
      <c r="C83" s="5" t="s">
        <v>8</v>
      </c>
      <c r="D83" s="6" t="s">
        <v>26</v>
      </c>
      <c r="E83" s="7">
        <v>132</v>
      </c>
      <c r="F83" s="6">
        <v>5</v>
      </c>
      <c r="G83" s="6">
        <f>E83-SUMIF([1]Salida!$A$2:$A$974,A83,[1]Salida!$D$2:$D$974)</f>
        <v>132</v>
      </c>
      <c r="H83" s="6" t="str">
        <f t="shared" si="2"/>
        <v>hay suficiente</v>
      </c>
      <c r="I83" s="8">
        <v>41818</v>
      </c>
      <c r="J83" s="9">
        <v>1.17</v>
      </c>
      <c r="K83" s="9">
        <f t="shared" si="3"/>
        <v>154.44</v>
      </c>
    </row>
    <row r="84" spans="1:11" x14ac:dyDescent="0.25">
      <c r="A84" s="5">
        <v>174</v>
      </c>
      <c r="B84" s="23" t="s">
        <v>101</v>
      </c>
      <c r="C84" s="5" t="s">
        <v>8</v>
      </c>
      <c r="D84" s="6" t="s">
        <v>26</v>
      </c>
      <c r="E84" s="6">
        <v>200</v>
      </c>
      <c r="F84" s="6">
        <v>5</v>
      </c>
      <c r="G84" s="6">
        <f>E84-SUMIF([1]Salida!$A$2:$A$974,A84,[1]Salida!$D$2:$D$974)</f>
        <v>200</v>
      </c>
      <c r="H84" s="6" t="str">
        <f t="shared" si="2"/>
        <v>hay suficiente</v>
      </c>
      <c r="I84" s="25">
        <v>43019</v>
      </c>
      <c r="J84" s="9">
        <v>282</v>
      </c>
      <c r="K84" s="9">
        <f t="shared" si="3"/>
        <v>56400</v>
      </c>
    </row>
    <row r="85" spans="1:11" x14ac:dyDescent="0.25">
      <c r="A85" s="5">
        <v>175</v>
      </c>
      <c r="B85" s="24" t="s">
        <v>102</v>
      </c>
      <c r="C85" s="5" t="s">
        <v>8</v>
      </c>
      <c r="D85" s="6" t="s">
        <v>26</v>
      </c>
      <c r="E85" s="7">
        <v>493</v>
      </c>
      <c r="F85" s="6">
        <v>5</v>
      </c>
      <c r="G85" s="6">
        <f>E85-SUMIF([1]Salida!$A$2:$A$974,A85,[1]Salida!$D$2:$D$974)</f>
        <v>493</v>
      </c>
      <c r="H85" s="6" t="str">
        <f t="shared" si="2"/>
        <v>hay suficiente</v>
      </c>
      <c r="I85" s="8">
        <v>41818</v>
      </c>
      <c r="J85" s="9">
        <v>1.91</v>
      </c>
      <c r="K85" s="9">
        <f t="shared" si="3"/>
        <v>941.63</v>
      </c>
    </row>
    <row r="86" spans="1:11" x14ac:dyDescent="0.25">
      <c r="A86" s="5">
        <v>176</v>
      </c>
      <c r="B86" s="23" t="s">
        <v>103</v>
      </c>
      <c r="C86" s="5" t="s">
        <v>10</v>
      </c>
      <c r="D86" s="6" t="s">
        <v>26</v>
      </c>
      <c r="E86" s="6">
        <v>4</v>
      </c>
      <c r="F86" s="6">
        <v>5</v>
      </c>
      <c r="G86" s="6">
        <f>E86-SUMIF([1]Salida!$A$2:$A$974,A86,[1]Salida!$D$2:$D$974)</f>
        <v>4</v>
      </c>
      <c r="H86" s="6" t="str">
        <f t="shared" si="2"/>
        <v>solicitar material</v>
      </c>
      <c r="I86" s="8">
        <v>41818</v>
      </c>
      <c r="J86" s="9">
        <v>23.2</v>
      </c>
      <c r="K86" s="9">
        <f t="shared" si="3"/>
        <v>92.8</v>
      </c>
    </row>
    <row r="87" spans="1:11" x14ac:dyDescent="0.25">
      <c r="A87" s="5">
        <v>177</v>
      </c>
      <c r="B87" s="24" t="s">
        <v>104</v>
      </c>
      <c r="C87" s="5" t="s">
        <v>10</v>
      </c>
      <c r="D87" s="6" t="s">
        <v>26</v>
      </c>
      <c r="E87" s="7">
        <v>10</v>
      </c>
      <c r="F87" s="6">
        <v>5</v>
      </c>
      <c r="G87" s="6">
        <f>E87-SUMIF([1]Salida!$A$2:$A$974,A87,[1]Salida!$D$2:$D$974)</f>
        <v>10</v>
      </c>
      <c r="H87" s="6" t="str">
        <f t="shared" si="2"/>
        <v>hay suficiente</v>
      </c>
      <c r="I87" s="8">
        <v>41818</v>
      </c>
      <c r="J87" s="9">
        <v>359.6</v>
      </c>
      <c r="K87" s="9">
        <f t="shared" si="3"/>
        <v>3596</v>
      </c>
    </row>
    <row r="88" spans="1:11" x14ac:dyDescent="0.25">
      <c r="A88" s="5">
        <v>178</v>
      </c>
      <c r="B88" s="23" t="s">
        <v>105</v>
      </c>
      <c r="C88" s="5" t="s">
        <v>8</v>
      </c>
      <c r="D88" s="6" t="s">
        <v>26</v>
      </c>
      <c r="E88" s="7">
        <v>24</v>
      </c>
      <c r="F88" s="6">
        <v>5</v>
      </c>
      <c r="G88" s="6">
        <f>E88-SUMIF([1]Salida!$A$2:$A$974,A88,[1]Salida!$D$2:$D$974)</f>
        <v>24</v>
      </c>
      <c r="H88" s="6" t="str">
        <f>IF(F88&gt;0,IF(G88&lt;F88+1,"solicitar material","hay suficiente"),"sin dato stock minimo")</f>
        <v>hay suficiente</v>
      </c>
      <c r="I88" s="8">
        <v>41818</v>
      </c>
      <c r="J88" s="9">
        <v>45</v>
      </c>
      <c r="K88" s="9">
        <f t="shared" si="3"/>
        <v>1080</v>
      </c>
    </row>
    <row r="89" spans="1:11" x14ac:dyDescent="0.25">
      <c r="A89" s="5">
        <v>179</v>
      </c>
      <c r="B89" s="24" t="s">
        <v>106</v>
      </c>
      <c r="C89" s="5" t="s">
        <v>8</v>
      </c>
      <c r="D89" s="6" t="s">
        <v>26</v>
      </c>
      <c r="E89" s="7">
        <v>184</v>
      </c>
      <c r="F89" s="6">
        <v>5</v>
      </c>
      <c r="G89" s="6">
        <f>E89-SUMIF([1]Salida!$A$2:$A$974,A89,[1]Salida!$D$2:$D$974)</f>
        <v>184</v>
      </c>
      <c r="H89" s="6" t="str">
        <f t="shared" si="2"/>
        <v>hay suficiente</v>
      </c>
      <c r="I89" s="8">
        <v>41818</v>
      </c>
      <c r="J89" s="9">
        <v>45</v>
      </c>
      <c r="K89" s="9">
        <f t="shared" si="3"/>
        <v>8280</v>
      </c>
    </row>
    <row r="90" spans="1:11" x14ac:dyDescent="0.25">
      <c r="A90" s="5">
        <v>180</v>
      </c>
      <c r="B90" s="23" t="s">
        <v>107</v>
      </c>
      <c r="C90" s="5" t="s">
        <v>8</v>
      </c>
      <c r="D90" s="6" t="s">
        <v>26</v>
      </c>
      <c r="E90" s="6">
        <v>106</v>
      </c>
      <c r="F90" s="6">
        <v>5</v>
      </c>
      <c r="G90" s="6">
        <f>E90-SUMIF([1]Salida!$A$2:$A$974,A90,[1]Salida!$D$2:$D$974)</f>
        <v>104</v>
      </c>
      <c r="H90" s="6" t="str">
        <f t="shared" si="2"/>
        <v>hay suficiente</v>
      </c>
      <c r="I90" s="8">
        <v>41818</v>
      </c>
      <c r="J90" s="9">
        <v>45</v>
      </c>
      <c r="K90" s="9">
        <f t="shared" si="3"/>
        <v>4680</v>
      </c>
    </row>
    <row r="91" spans="1:11" x14ac:dyDescent="0.25">
      <c r="A91" s="5">
        <v>181</v>
      </c>
      <c r="B91" s="24" t="s">
        <v>108</v>
      </c>
      <c r="C91" s="5" t="s">
        <v>10</v>
      </c>
      <c r="D91" s="6" t="s">
        <v>26</v>
      </c>
      <c r="E91" s="7">
        <v>5</v>
      </c>
      <c r="F91" s="6">
        <v>5</v>
      </c>
      <c r="G91" s="6">
        <f>E91-SUMIF([1]Salida!$A$2:$A$974,A91,[1]Salida!$D$2:$D$974)</f>
        <v>5</v>
      </c>
      <c r="H91" s="6" t="str">
        <f t="shared" si="2"/>
        <v>solicitar material</v>
      </c>
      <c r="I91" s="8">
        <v>41818</v>
      </c>
      <c r="J91" s="9">
        <v>37.119999999999997</v>
      </c>
      <c r="K91" s="9">
        <f t="shared" si="3"/>
        <v>185.6</v>
      </c>
    </row>
    <row r="92" spans="1:11" x14ac:dyDescent="0.25">
      <c r="A92" s="5">
        <v>182</v>
      </c>
      <c r="B92" s="23" t="s">
        <v>109</v>
      </c>
      <c r="C92" s="5" t="s">
        <v>12</v>
      </c>
      <c r="D92" s="6" t="s">
        <v>26</v>
      </c>
      <c r="E92" s="7">
        <v>11</v>
      </c>
      <c r="F92" s="6">
        <v>5</v>
      </c>
      <c r="G92" s="6">
        <f>E92-SUMIF([1]Salida!$A$2:$A$974,A92,[1]Salida!$D$2:$D$974)</f>
        <v>11</v>
      </c>
      <c r="H92" s="6" t="str">
        <f t="shared" si="2"/>
        <v>hay suficiente</v>
      </c>
      <c r="I92" s="8">
        <v>41818</v>
      </c>
      <c r="J92" s="9">
        <v>250</v>
      </c>
      <c r="K92" s="9">
        <f t="shared" si="3"/>
        <v>2750</v>
      </c>
    </row>
    <row r="93" spans="1:11" x14ac:dyDescent="0.25">
      <c r="A93" s="5">
        <v>183</v>
      </c>
      <c r="B93" s="24" t="s">
        <v>110</v>
      </c>
      <c r="C93" s="5" t="s">
        <v>12</v>
      </c>
      <c r="D93" s="6" t="s">
        <v>26</v>
      </c>
      <c r="E93" s="7">
        <v>2</v>
      </c>
      <c r="F93" s="6">
        <v>5</v>
      </c>
      <c r="G93" s="6">
        <f>E93-SUMIF([1]Salida!$A$2:$A$974,A93,[1]Salida!$D$2:$D$974)</f>
        <v>2</v>
      </c>
      <c r="H93" s="6" t="str">
        <f>IF(F93&gt;0,IF(G93&lt;F93+1,"solicitar material","hay suficiente"),"sin dato stock minimo")</f>
        <v>solicitar material</v>
      </c>
      <c r="I93" s="8">
        <v>41818</v>
      </c>
      <c r="J93" s="9">
        <v>250</v>
      </c>
      <c r="K93" s="9">
        <f t="shared" si="3"/>
        <v>500</v>
      </c>
    </row>
    <row r="94" spans="1:11" x14ac:dyDescent="0.25">
      <c r="A94" s="5">
        <v>184</v>
      </c>
      <c r="B94" s="23" t="s">
        <v>111</v>
      </c>
      <c r="C94" s="5" t="s">
        <v>8</v>
      </c>
      <c r="D94" s="6" t="s">
        <v>26</v>
      </c>
      <c r="E94" s="7">
        <v>1140</v>
      </c>
      <c r="F94" s="6">
        <v>5</v>
      </c>
      <c r="G94" s="6">
        <f>E94-SUMIF([1]Salida!$A$2:$A$974,A94,[1]Salida!$D$2:$D$974)</f>
        <v>1140</v>
      </c>
      <c r="H94" s="6" t="str">
        <f>IF(F94&gt;0,IF(G94&lt;F94+1,"solicitar material","hay suficiente"),"sin dato stock minimo")</f>
        <v>hay suficiente</v>
      </c>
      <c r="I94" s="8">
        <v>41818</v>
      </c>
      <c r="J94" s="9">
        <v>0</v>
      </c>
      <c r="K94" s="9">
        <f t="shared" si="3"/>
        <v>0</v>
      </c>
    </row>
    <row r="95" spans="1:11" x14ac:dyDescent="0.25">
      <c r="A95" s="5">
        <v>185</v>
      </c>
      <c r="B95" s="24" t="s">
        <v>112</v>
      </c>
      <c r="C95" s="5" t="s">
        <v>11</v>
      </c>
      <c r="D95" s="6" t="s">
        <v>26</v>
      </c>
      <c r="E95" s="7">
        <v>41</v>
      </c>
      <c r="F95" s="6">
        <v>5</v>
      </c>
      <c r="G95" s="6">
        <f>E95-SUMIF([1]Salida!$A$2:$A$974,A95,[1]Salida!$D$2:$D$974)</f>
        <v>39</v>
      </c>
      <c r="H95" s="6" t="str">
        <f t="shared" si="2"/>
        <v>hay suficiente</v>
      </c>
      <c r="I95" s="10">
        <v>42888</v>
      </c>
      <c r="J95" s="9">
        <v>775</v>
      </c>
      <c r="K95" s="9">
        <f t="shared" si="3"/>
        <v>30225</v>
      </c>
    </row>
    <row r="96" spans="1:11" x14ac:dyDescent="0.25">
      <c r="A96" s="5">
        <v>186</v>
      </c>
      <c r="B96" s="23" t="s">
        <v>113</v>
      </c>
      <c r="C96" s="5" t="s">
        <v>11</v>
      </c>
      <c r="D96" s="6" t="s">
        <v>26</v>
      </c>
      <c r="E96" s="7">
        <v>8</v>
      </c>
      <c r="F96" s="6">
        <v>5</v>
      </c>
      <c r="G96" s="6">
        <f>E96-SUMIF([1]Salida!$A$2:$A$974,A96,[1]Salida!$D$2:$D$974)</f>
        <v>8</v>
      </c>
      <c r="H96" s="6" t="str">
        <f t="shared" si="2"/>
        <v>hay suficiente</v>
      </c>
      <c r="I96" s="8">
        <v>41818</v>
      </c>
      <c r="J96" s="9">
        <v>191</v>
      </c>
      <c r="K96" s="9">
        <f t="shared" si="3"/>
        <v>1528</v>
      </c>
    </row>
    <row r="97" spans="1:11" x14ac:dyDescent="0.25">
      <c r="A97" s="5">
        <v>187</v>
      </c>
      <c r="B97" s="24" t="s">
        <v>114</v>
      </c>
      <c r="C97" s="5" t="s">
        <v>11</v>
      </c>
      <c r="D97" s="6" t="s">
        <v>26</v>
      </c>
      <c r="E97" s="7">
        <v>36</v>
      </c>
      <c r="F97" s="6">
        <v>5</v>
      </c>
      <c r="G97" s="6">
        <f>E97-SUMIF([1]Salida!$A$2:$A$974,A97,[1]Salida!$D$2:$D$974)</f>
        <v>36</v>
      </c>
      <c r="H97" s="6" t="str">
        <f t="shared" si="2"/>
        <v>hay suficiente</v>
      </c>
      <c r="I97" s="8">
        <v>42829</v>
      </c>
      <c r="J97" s="9">
        <v>775</v>
      </c>
      <c r="K97" s="9">
        <f t="shared" si="3"/>
        <v>27900</v>
      </c>
    </row>
    <row r="98" spans="1:11" x14ac:dyDescent="0.25">
      <c r="A98" s="5">
        <v>188</v>
      </c>
      <c r="B98" s="23" t="s">
        <v>115</v>
      </c>
      <c r="C98" s="5" t="s">
        <v>8</v>
      </c>
      <c r="D98" s="7" t="s">
        <v>29</v>
      </c>
      <c r="E98" s="7">
        <v>173</v>
      </c>
      <c r="F98" s="6">
        <v>5</v>
      </c>
      <c r="G98" s="6">
        <f>E98-SUMIF([1]Salida!$A$2:$A$974,A98,[1]Salida!$D$2:$D$974)</f>
        <v>143</v>
      </c>
      <c r="H98" s="6" t="str">
        <f t="shared" si="2"/>
        <v>hay suficiente</v>
      </c>
      <c r="I98" s="8">
        <v>43096</v>
      </c>
      <c r="J98" s="9">
        <v>1.79</v>
      </c>
      <c r="K98" s="9">
        <f t="shared" si="3"/>
        <v>255.97</v>
      </c>
    </row>
    <row r="99" spans="1:11" x14ac:dyDescent="0.25">
      <c r="A99" s="5">
        <v>189</v>
      </c>
      <c r="B99" s="24" t="s">
        <v>116</v>
      </c>
      <c r="C99" s="5" t="s">
        <v>8</v>
      </c>
      <c r="D99" s="7" t="s">
        <v>29</v>
      </c>
      <c r="E99" s="6">
        <v>18400</v>
      </c>
      <c r="F99" s="6">
        <v>5</v>
      </c>
      <c r="G99" s="6">
        <f>E99-SUMIF([1]Salida!$A$2:$A$974,A99,[1]Salida!$D$2:$D$974)</f>
        <v>18390</v>
      </c>
      <c r="H99" s="6" t="str">
        <f t="shared" si="2"/>
        <v>hay suficiente</v>
      </c>
      <c r="I99" s="25">
        <v>42998</v>
      </c>
      <c r="J99" s="9">
        <v>0.7</v>
      </c>
      <c r="K99" s="9">
        <f t="shared" si="3"/>
        <v>12873</v>
      </c>
    </row>
    <row r="100" spans="1:11" x14ac:dyDescent="0.25">
      <c r="A100" s="5">
        <v>190</v>
      </c>
      <c r="B100" s="23" t="s">
        <v>117</v>
      </c>
      <c r="C100" s="5" t="s">
        <v>10</v>
      </c>
      <c r="D100" s="7" t="s">
        <v>29</v>
      </c>
      <c r="E100" s="6">
        <v>22</v>
      </c>
      <c r="F100" s="6">
        <v>5</v>
      </c>
      <c r="G100" s="6">
        <f>E100-SUMIF([1]Salida!$A$2:$A$974,A100,[1]Salida!$D$2:$D$974)</f>
        <v>17</v>
      </c>
      <c r="H100" s="6" t="str">
        <f t="shared" si="2"/>
        <v>hay suficiente</v>
      </c>
      <c r="I100" s="25">
        <v>43095</v>
      </c>
      <c r="J100" s="9">
        <v>7</v>
      </c>
      <c r="K100" s="9">
        <f t="shared" si="3"/>
        <v>119</v>
      </c>
    </row>
    <row r="101" spans="1:11" x14ac:dyDescent="0.25">
      <c r="A101" s="5">
        <v>191</v>
      </c>
      <c r="B101" s="24" t="s">
        <v>118</v>
      </c>
      <c r="C101" s="5" t="s">
        <v>11</v>
      </c>
      <c r="D101" s="6" t="s">
        <v>26</v>
      </c>
      <c r="E101" s="7">
        <v>300</v>
      </c>
      <c r="F101" s="6">
        <v>5</v>
      </c>
      <c r="G101" s="6">
        <f>E101-SUMIF([1]Salida!$A$2:$A$974,A101,[1]Salida!$D$2:$D$974)</f>
        <v>300</v>
      </c>
      <c r="H101" s="6" t="str">
        <f t="shared" si="2"/>
        <v>hay suficiente</v>
      </c>
      <c r="I101" s="8">
        <v>41818</v>
      </c>
      <c r="J101" s="9">
        <v>0</v>
      </c>
      <c r="K101" s="9">
        <f t="shared" si="3"/>
        <v>0</v>
      </c>
    </row>
    <row r="102" spans="1:11" x14ac:dyDescent="0.25">
      <c r="A102" s="5">
        <v>192</v>
      </c>
      <c r="B102" s="23" t="s">
        <v>119</v>
      </c>
      <c r="C102" s="5" t="s">
        <v>9</v>
      </c>
      <c r="D102" s="7" t="s">
        <v>29</v>
      </c>
      <c r="E102" s="7">
        <v>32</v>
      </c>
      <c r="F102" s="6">
        <v>5</v>
      </c>
      <c r="G102" s="6">
        <f>E102-SUMIF([1]Salida!$A$2:$A$974,A102,[1]Salida!$D$2:$D$974)</f>
        <v>27</v>
      </c>
      <c r="H102" s="6" t="str">
        <f t="shared" si="2"/>
        <v>hay suficiente</v>
      </c>
      <c r="I102" s="8">
        <v>43095</v>
      </c>
      <c r="J102" s="9">
        <v>78</v>
      </c>
      <c r="K102" s="9">
        <f t="shared" si="3"/>
        <v>2106</v>
      </c>
    </row>
    <row r="103" spans="1:11" x14ac:dyDescent="0.25">
      <c r="A103" s="5">
        <v>193</v>
      </c>
      <c r="B103" s="24" t="s">
        <v>120</v>
      </c>
      <c r="C103" s="5" t="s">
        <v>11</v>
      </c>
      <c r="D103" s="6" t="s">
        <v>26</v>
      </c>
      <c r="E103" s="7">
        <v>14</v>
      </c>
      <c r="F103" s="6">
        <v>5</v>
      </c>
      <c r="G103" s="6">
        <f>E103-SUMIF([1]Salida!$A$2:$A$974,A103,[1]Salida!$D$2:$D$974)</f>
        <v>10</v>
      </c>
      <c r="H103" s="6" t="str">
        <f t="shared" si="2"/>
        <v>hay suficiente</v>
      </c>
      <c r="I103" s="8">
        <v>41818</v>
      </c>
      <c r="J103" s="9">
        <v>89</v>
      </c>
      <c r="K103" s="9">
        <f t="shared" si="3"/>
        <v>890</v>
      </c>
    </row>
    <row r="104" spans="1:11" x14ac:dyDescent="0.25">
      <c r="A104" s="5">
        <v>194</v>
      </c>
      <c r="B104" s="23" t="s">
        <v>121</v>
      </c>
      <c r="C104" s="5" t="s">
        <v>8</v>
      </c>
      <c r="D104" s="6" t="s">
        <v>26</v>
      </c>
      <c r="E104" s="6">
        <v>51</v>
      </c>
      <c r="F104" s="6">
        <v>5</v>
      </c>
      <c r="G104" s="6">
        <f>E104-SUMIF([1]Salida!$A$2:$A$974,A104,[1]Salida!$D$2:$D$974)</f>
        <v>50</v>
      </c>
      <c r="H104" s="6" t="str">
        <f t="shared" si="2"/>
        <v>hay suficiente</v>
      </c>
      <c r="I104" s="25">
        <v>43004</v>
      </c>
      <c r="J104" s="9">
        <v>3.5</v>
      </c>
      <c r="K104" s="9">
        <f t="shared" si="3"/>
        <v>175</v>
      </c>
    </row>
    <row r="105" spans="1:11" x14ac:dyDescent="0.25">
      <c r="A105" s="5">
        <v>195</v>
      </c>
      <c r="B105" s="24" t="s">
        <v>122</v>
      </c>
      <c r="C105" s="5" t="s">
        <v>16</v>
      </c>
      <c r="D105" s="7" t="s">
        <v>29</v>
      </c>
      <c r="E105" s="7">
        <v>3</v>
      </c>
      <c r="F105" s="6">
        <v>5</v>
      </c>
      <c r="G105" s="6">
        <f>E105-SUMIF([1]Salida!$A$2:$A$974,A105,[1]Salida!$D$2:$D$974)</f>
        <v>3</v>
      </c>
      <c r="H105" s="6" t="str">
        <f>IF(F105&gt;0,IF(G105&lt;F105+1,"solicitar material","hay suficiente"),"sin dato stock minimo")</f>
        <v>solicitar material</v>
      </c>
      <c r="I105" s="8">
        <v>42827</v>
      </c>
      <c r="J105" s="9">
        <v>40</v>
      </c>
      <c r="K105" s="9">
        <f t="shared" si="3"/>
        <v>120</v>
      </c>
    </row>
    <row r="106" spans="1:11" x14ac:dyDescent="0.25">
      <c r="A106" s="5">
        <v>196</v>
      </c>
      <c r="B106" s="23" t="s">
        <v>123</v>
      </c>
      <c r="C106" s="5" t="s">
        <v>10</v>
      </c>
      <c r="D106" s="6" t="s">
        <v>26</v>
      </c>
      <c r="E106" s="6">
        <v>0</v>
      </c>
      <c r="F106" s="6">
        <v>5</v>
      </c>
      <c r="G106" s="6">
        <f>E106-SUMIF([1]Salida!$A$2:$A$974,A106,[1]Salida!$D$2:$D$974)</f>
        <v>0</v>
      </c>
      <c r="H106" s="6" t="str">
        <f t="shared" si="2"/>
        <v>solicitar material</v>
      </c>
      <c r="I106" s="25">
        <v>43006</v>
      </c>
      <c r="J106" s="9">
        <v>200</v>
      </c>
      <c r="K106" s="9">
        <f t="shared" si="3"/>
        <v>0</v>
      </c>
    </row>
    <row r="107" spans="1:11" x14ac:dyDescent="0.25">
      <c r="A107" s="5">
        <v>197</v>
      </c>
      <c r="B107" s="24" t="s">
        <v>124</v>
      </c>
      <c r="C107" s="5" t="s">
        <v>8</v>
      </c>
      <c r="D107" s="6" t="s">
        <v>26</v>
      </c>
      <c r="E107" s="7">
        <v>14</v>
      </c>
      <c r="F107" s="6">
        <v>5</v>
      </c>
      <c r="G107" s="6">
        <f>E107-SUMIF([1]Salida!$A$2:$A$974,A107,[1]Salida!$D$2:$D$974)</f>
        <v>11</v>
      </c>
      <c r="H107" s="6" t="str">
        <f t="shared" si="2"/>
        <v>hay suficiente</v>
      </c>
      <c r="I107" s="8">
        <v>43095</v>
      </c>
      <c r="J107" s="9">
        <v>295</v>
      </c>
      <c r="K107" s="9">
        <f t="shared" si="3"/>
        <v>3245</v>
      </c>
    </row>
    <row r="108" spans="1:11" x14ac:dyDescent="0.25">
      <c r="A108" s="5">
        <v>198</v>
      </c>
      <c r="B108" s="23" t="s">
        <v>125</v>
      </c>
      <c r="C108" s="5" t="s">
        <v>11</v>
      </c>
      <c r="D108" s="6" t="s">
        <v>26</v>
      </c>
      <c r="E108" s="7">
        <v>9</v>
      </c>
      <c r="F108" s="6">
        <v>5</v>
      </c>
      <c r="G108" s="6">
        <f>E108-SUMIF([1]Salida!$A$2:$A$974,A108,[1]Salida!$D$2:$D$974)</f>
        <v>9</v>
      </c>
      <c r="H108" s="6" t="str">
        <f t="shared" si="2"/>
        <v>hay suficiente</v>
      </c>
      <c r="I108" s="25">
        <v>43004</v>
      </c>
      <c r="J108" s="9">
        <v>76</v>
      </c>
      <c r="K108" s="9">
        <f t="shared" si="3"/>
        <v>684</v>
      </c>
    </row>
    <row r="109" spans="1:11" x14ac:dyDescent="0.25">
      <c r="A109" s="5">
        <v>199</v>
      </c>
      <c r="B109" s="24" t="s">
        <v>126</v>
      </c>
      <c r="C109" s="5" t="s">
        <v>11</v>
      </c>
      <c r="D109" s="6" t="s">
        <v>26</v>
      </c>
      <c r="E109" s="7">
        <v>192</v>
      </c>
      <c r="F109" s="6">
        <v>5</v>
      </c>
      <c r="G109" s="6">
        <f>E109-SUMIF([1]Salida!$A$2:$A$974,A109,[1]Salida!$D$2:$D$974)</f>
        <v>190</v>
      </c>
      <c r="H109" s="6" t="str">
        <f t="shared" si="2"/>
        <v>hay suficiente</v>
      </c>
      <c r="I109" s="8">
        <v>41818</v>
      </c>
      <c r="J109" s="9">
        <v>35.96</v>
      </c>
      <c r="K109" s="9">
        <f t="shared" si="3"/>
        <v>6832.4000000000005</v>
      </c>
    </row>
    <row r="110" spans="1:11" x14ac:dyDescent="0.25">
      <c r="A110" s="5">
        <v>200</v>
      </c>
      <c r="B110" s="23" t="s">
        <v>127</v>
      </c>
      <c r="C110" s="5" t="s">
        <v>8</v>
      </c>
      <c r="D110" s="7" t="s">
        <v>29</v>
      </c>
      <c r="E110" s="6">
        <v>13</v>
      </c>
      <c r="F110" s="6">
        <v>5</v>
      </c>
      <c r="G110" s="6">
        <f>E110-SUMIF([1]Salida!$A$2:$A$974,A110,[1]Salida!$D$2:$D$974)</f>
        <v>13</v>
      </c>
      <c r="H110" s="6" t="str">
        <f t="shared" si="2"/>
        <v>hay suficiente</v>
      </c>
      <c r="I110" s="10">
        <v>42908</v>
      </c>
      <c r="J110" s="9">
        <v>110</v>
      </c>
      <c r="K110" s="9">
        <f t="shared" si="3"/>
        <v>1430</v>
      </c>
    </row>
    <row r="111" spans="1:11" x14ac:dyDescent="0.25">
      <c r="A111" s="5">
        <v>201</v>
      </c>
      <c r="B111" s="24" t="s">
        <v>128</v>
      </c>
      <c r="C111" s="5" t="s">
        <v>8</v>
      </c>
      <c r="D111" s="7" t="s">
        <v>29</v>
      </c>
      <c r="E111" s="7">
        <v>47</v>
      </c>
      <c r="F111" s="6">
        <v>5</v>
      </c>
      <c r="G111" s="6">
        <f>E111-SUMIF([1]Salida!$A$2:$A$974,A111,[1]Salida!$D$2:$D$974)</f>
        <v>47</v>
      </c>
      <c r="H111" s="6" t="str">
        <f t="shared" ref="H111:H112" si="4">IF(F111&gt;0,IF(G111&lt;F111+1,"solicitar material","hay suficiente"),"sin dato stock minimo")</f>
        <v>hay suficiente</v>
      </c>
      <c r="I111" s="8">
        <v>42992</v>
      </c>
      <c r="J111" s="9">
        <v>240</v>
      </c>
      <c r="K111" s="9">
        <f t="shared" si="3"/>
        <v>11280</v>
      </c>
    </row>
    <row r="112" spans="1:11" x14ac:dyDescent="0.25">
      <c r="A112" s="5">
        <v>202</v>
      </c>
      <c r="B112" s="23" t="s">
        <v>129</v>
      </c>
      <c r="C112" s="5" t="s">
        <v>8</v>
      </c>
      <c r="D112" s="6" t="s">
        <v>26</v>
      </c>
      <c r="E112" s="7">
        <v>240</v>
      </c>
      <c r="F112" s="6">
        <v>5</v>
      </c>
      <c r="G112" s="6">
        <f>E112-SUMIF([1]Salida!$A$2:$A$974,A112,[1]Salida!$D$2:$D$974)</f>
        <v>234</v>
      </c>
      <c r="H112" s="6" t="str">
        <f t="shared" si="4"/>
        <v>hay suficiente</v>
      </c>
      <c r="I112" s="25">
        <v>43095</v>
      </c>
      <c r="J112" s="9">
        <v>6.25</v>
      </c>
      <c r="K112" s="9">
        <f t="shared" si="3"/>
        <v>1462.5</v>
      </c>
    </row>
    <row r="113" spans="1:11" x14ac:dyDescent="0.25">
      <c r="A113" s="5">
        <v>203</v>
      </c>
      <c r="B113" s="24" t="s">
        <v>130</v>
      </c>
      <c r="C113" s="5" t="s">
        <v>8</v>
      </c>
      <c r="D113" s="6" t="s">
        <v>26</v>
      </c>
      <c r="E113" s="7">
        <v>19</v>
      </c>
      <c r="F113" s="6">
        <v>5</v>
      </c>
      <c r="G113" s="6">
        <f>E113-SUMIF([1]Salida!$A$2:$A$974,A113,[1]Salida!$D$2:$D$974)</f>
        <v>19</v>
      </c>
      <c r="H113" s="6" t="str">
        <f>IF(F113&gt;0,IF(G113&lt;F113+1,"solicitar material","hay suficiente"),"sin dato stock minimo")</f>
        <v>hay suficiente</v>
      </c>
      <c r="I113" s="8">
        <v>41818</v>
      </c>
      <c r="J113" s="9">
        <v>0</v>
      </c>
      <c r="K113" s="9">
        <f t="shared" si="3"/>
        <v>0</v>
      </c>
    </row>
    <row r="114" spans="1:11" x14ac:dyDescent="0.25">
      <c r="A114" s="5">
        <v>204</v>
      </c>
      <c r="B114" s="23" t="s">
        <v>131</v>
      </c>
      <c r="C114" s="5" t="s">
        <v>8</v>
      </c>
      <c r="D114" s="6" t="s">
        <v>26</v>
      </c>
      <c r="E114" s="7">
        <v>99</v>
      </c>
      <c r="F114" s="6">
        <v>5</v>
      </c>
      <c r="G114" s="6">
        <f>E114-SUMIF([1]Salida!$A$2:$A$974,A114,[1]Salida!$D$2:$D$974)</f>
        <v>59</v>
      </c>
      <c r="H114" s="6" t="str">
        <f t="shared" ref="H114:H177" si="5">IF(F114&gt;0,IF(G114&lt;F114+1,"solicitar material","hay suficiente"),"sin dato stock minimo")</f>
        <v>hay suficiente</v>
      </c>
      <c r="I114" s="25">
        <v>43004</v>
      </c>
      <c r="J114" s="9">
        <v>13.4</v>
      </c>
      <c r="K114" s="9">
        <f t="shared" si="3"/>
        <v>790.6</v>
      </c>
    </row>
    <row r="115" spans="1:11" x14ac:dyDescent="0.25">
      <c r="A115" s="5">
        <v>205</v>
      </c>
      <c r="B115" s="24" t="s">
        <v>132</v>
      </c>
      <c r="C115" s="5" t="s">
        <v>8</v>
      </c>
      <c r="D115" s="6" t="s">
        <v>26</v>
      </c>
      <c r="E115" s="7">
        <v>86</v>
      </c>
      <c r="F115" s="6">
        <v>5</v>
      </c>
      <c r="G115" s="6">
        <f>E115-SUMIF([1]Salida!$A$2:$A$974,A115,[1]Salida!$D$2:$D$974)</f>
        <v>86</v>
      </c>
      <c r="H115" s="6" t="str">
        <f t="shared" si="5"/>
        <v>hay suficiente</v>
      </c>
      <c r="I115" s="25">
        <v>43004</v>
      </c>
      <c r="J115" s="9">
        <v>24.41</v>
      </c>
      <c r="K115" s="9">
        <f t="shared" si="3"/>
        <v>2099.2600000000002</v>
      </c>
    </row>
    <row r="116" spans="1:11" x14ac:dyDescent="0.25">
      <c r="A116" s="5">
        <v>206</v>
      </c>
      <c r="B116" s="23" t="s">
        <v>133</v>
      </c>
      <c r="C116" s="5" t="s">
        <v>9</v>
      </c>
      <c r="D116" s="7" t="s">
        <v>29</v>
      </c>
      <c r="E116" s="7">
        <v>15</v>
      </c>
      <c r="F116" s="6">
        <v>5</v>
      </c>
      <c r="G116" s="6">
        <f>E116-SUMIF([1]Salida!$A$2:$A$974,A116,[1]Salida!$D$2:$D$974)</f>
        <v>15</v>
      </c>
      <c r="H116" s="6" t="str">
        <f>IF(F116&gt;0,IF(G116&lt;F116+1,"solicitar material","hay suficiente"),"sin dato stock minimo")</f>
        <v>hay suficiente</v>
      </c>
      <c r="I116" s="8">
        <v>42827</v>
      </c>
      <c r="J116" s="9">
        <v>115.64</v>
      </c>
      <c r="K116" s="9">
        <f t="shared" si="3"/>
        <v>1734.6</v>
      </c>
    </row>
    <row r="117" spans="1:11" x14ac:dyDescent="0.25">
      <c r="A117" s="5">
        <v>207</v>
      </c>
      <c r="B117" s="24" t="s">
        <v>134</v>
      </c>
      <c r="C117" s="5" t="s">
        <v>8</v>
      </c>
      <c r="D117" s="6" t="s">
        <v>26</v>
      </c>
      <c r="E117" s="7">
        <v>20</v>
      </c>
      <c r="F117" s="6">
        <v>5</v>
      </c>
      <c r="G117" s="6">
        <f>E117-SUMIF([1]Salida!$A$2:$A$974,A117,[1]Salida!$D$2:$D$974)</f>
        <v>19</v>
      </c>
      <c r="H117" s="6" t="str">
        <f t="shared" si="5"/>
        <v>hay suficiente</v>
      </c>
      <c r="I117" s="25">
        <v>43004</v>
      </c>
      <c r="J117" s="9">
        <v>13.98</v>
      </c>
      <c r="K117" s="9">
        <f t="shared" si="3"/>
        <v>265.62</v>
      </c>
    </row>
    <row r="118" spans="1:11" x14ac:dyDescent="0.25">
      <c r="A118" s="5">
        <v>208</v>
      </c>
      <c r="B118" s="23" t="s">
        <v>135</v>
      </c>
      <c r="C118" s="5" t="s">
        <v>8</v>
      </c>
      <c r="D118" s="6" t="s">
        <v>26</v>
      </c>
      <c r="E118" s="7">
        <v>71</v>
      </c>
      <c r="F118" s="6">
        <v>5</v>
      </c>
      <c r="G118" s="6">
        <f>E118-SUMIF([1]Salida!$A$2:$A$974,A118,[1]Salida!$D$2:$D$974)</f>
        <v>70</v>
      </c>
      <c r="H118" s="6" t="str">
        <f t="shared" si="5"/>
        <v>hay suficiente</v>
      </c>
      <c r="I118" s="8">
        <v>41818</v>
      </c>
      <c r="J118" s="9">
        <v>8.24</v>
      </c>
      <c r="K118" s="9">
        <f t="shared" si="3"/>
        <v>576.80000000000007</v>
      </c>
    </row>
    <row r="119" spans="1:11" x14ac:dyDescent="0.25">
      <c r="A119" s="5">
        <v>209</v>
      </c>
      <c r="B119" s="24" t="s">
        <v>136</v>
      </c>
      <c r="C119" s="5" t="s">
        <v>8</v>
      </c>
      <c r="D119" s="6" t="s">
        <v>26</v>
      </c>
      <c r="E119" s="7">
        <v>63</v>
      </c>
      <c r="F119" s="6">
        <v>5</v>
      </c>
      <c r="G119" s="6">
        <f>E119-SUMIF([1]Salida!$A$2:$A$974,A119,[1]Salida!$D$2:$D$974)</f>
        <v>63</v>
      </c>
      <c r="H119" s="6" t="str">
        <f t="shared" si="5"/>
        <v>hay suficiente</v>
      </c>
      <c r="I119" s="8">
        <v>41818</v>
      </c>
      <c r="J119" s="9">
        <v>8.24</v>
      </c>
      <c r="K119" s="9">
        <f t="shared" si="3"/>
        <v>519.12</v>
      </c>
    </row>
    <row r="120" spans="1:11" x14ac:dyDescent="0.25">
      <c r="A120" s="5">
        <v>210</v>
      </c>
      <c r="B120" s="23" t="s">
        <v>137</v>
      </c>
      <c r="C120" s="5" t="s">
        <v>8</v>
      </c>
      <c r="D120" s="6" t="s">
        <v>26</v>
      </c>
      <c r="E120" s="7">
        <v>61</v>
      </c>
      <c r="F120" s="6">
        <v>5</v>
      </c>
      <c r="G120" s="6">
        <f>E120-SUMIF([1]Salida!$A$2:$A$974,A120,[1]Salida!$D$2:$D$974)</f>
        <v>61</v>
      </c>
      <c r="H120" s="6" t="str">
        <f t="shared" si="5"/>
        <v>hay suficiente</v>
      </c>
      <c r="I120" s="8">
        <v>41818</v>
      </c>
      <c r="J120" s="9">
        <v>8.24</v>
      </c>
      <c r="K120" s="9">
        <f t="shared" si="3"/>
        <v>502.64</v>
      </c>
    </row>
    <row r="121" spans="1:11" x14ac:dyDescent="0.25">
      <c r="A121" s="5">
        <v>211</v>
      </c>
      <c r="B121" s="24" t="s">
        <v>138</v>
      </c>
      <c r="C121" s="5" t="s">
        <v>8</v>
      </c>
      <c r="D121" s="6" t="s">
        <v>26</v>
      </c>
      <c r="E121" s="7">
        <v>81</v>
      </c>
      <c r="F121" s="6">
        <v>5</v>
      </c>
      <c r="G121" s="6">
        <f>E121-SUMIF([1]Salida!$A$2:$A$974,A121,[1]Salida!$D$2:$D$974)</f>
        <v>81</v>
      </c>
      <c r="H121" s="6" t="str">
        <f t="shared" si="5"/>
        <v>hay suficiente</v>
      </c>
      <c r="I121" s="8">
        <v>41818</v>
      </c>
      <c r="J121" s="9">
        <v>8.24</v>
      </c>
      <c r="K121" s="9">
        <f t="shared" si="3"/>
        <v>667.44</v>
      </c>
    </row>
    <row r="122" spans="1:11" x14ac:dyDescent="0.25">
      <c r="A122" s="5">
        <v>212</v>
      </c>
      <c r="B122" s="23" t="s">
        <v>139</v>
      </c>
      <c r="C122" s="5" t="s">
        <v>8</v>
      </c>
      <c r="D122" s="6" t="s">
        <v>26</v>
      </c>
      <c r="E122" s="7">
        <v>75</v>
      </c>
      <c r="F122" s="6">
        <v>5</v>
      </c>
      <c r="G122" s="6">
        <f>E122-SUMIF([1]Salida!$A$2:$A$974,A122,[1]Salida!$D$2:$D$974)</f>
        <v>75</v>
      </c>
      <c r="H122" s="6" t="str">
        <f t="shared" si="5"/>
        <v>hay suficiente</v>
      </c>
      <c r="I122" s="8">
        <v>41818</v>
      </c>
      <c r="J122" s="9">
        <v>8.24</v>
      </c>
      <c r="K122" s="9">
        <f t="shared" si="3"/>
        <v>618</v>
      </c>
    </row>
    <row r="123" spans="1:11" x14ac:dyDescent="0.25">
      <c r="A123" s="5">
        <v>213</v>
      </c>
      <c r="B123" s="24" t="s">
        <v>140</v>
      </c>
      <c r="C123" s="5" t="s">
        <v>8</v>
      </c>
      <c r="D123" s="6" t="s">
        <v>26</v>
      </c>
      <c r="E123" s="6">
        <v>24</v>
      </c>
      <c r="F123" s="6">
        <v>5</v>
      </c>
      <c r="G123" s="6">
        <f>E123-SUMIF([1]Salida!$A$2:$A$974,A123,[1]Salida!$D$2:$D$974)</f>
        <v>24</v>
      </c>
      <c r="H123" s="6" t="str">
        <f t="shared" si="5"/>
        <v>hay suficiente</v>
      </c>
      <c r="I123" s="25">
        <v>43004</v>
      </c>
      <c r="J123" s="9">
        <v>24.78</v>
      </c>
      <c r="K123" s="9">
        <f t="shared" si="3"/>
        <v>594.72</v>
      </c>
    </row>
    <row r="124" spans="1:11" x14ac:dyDescent="0.25">
      <c r="A124" s="5">
        <v>214</v>
      </c>
      <c r="B124" s="23" t="s">
        <v>141</v>
      </c>
      <c r="C124" s="5" t="s">
        <v>12</v>
      </c>
      <c r="D124" s="6" t="s">
        <v>26</v>
      </c>
      <c r="E124" s="7">
        <v>118</v>
      </c>
      <c r="F124" s="6">
        <v>5</v>
      </c>
      <c r="G124" s="6">
        <f>E124-SUMIF([1]Salida!$A$2:$A$974,A124,[1]Salida!$D$2:$D$974)</f>
        <v>93</v>
      </c>
      <c r="H124" s="6" t="str">
        <f t="shared" si="5"/>
        <v>hay suficiente</v>
      </c>
      <c r="I124" s="8">
        <v>43004</v>
      </c>
      <c r="J124" s="9">
        <v>145.13999999999999</v>
      </c>
      <c r="K124" s="9">
        <f t="shared" si="3"/>
        <v>13498.019999999999</v>
      </c>
    </row>
    <row r="125" spans="1:11" x14ac:dyDescent="0.25">
      <c r="A125" s="5">
        <v>215</v>
      </c>
      <c r="B125" s="24" t="s">
        <v>142</v>
      </c>
      <c r="C125" s="5" t="s">
        <v>12</v>
      </c>
      <c r="D125" s="6" t="s">
        <v>26</v>
      </c>
      <c r="E125" s="7">
        <v>49</v>
      </c>
      <c r="F125" s="6">
        <v>5</v>
      </c>
      <c r="G125" s="6">
        <f>E125-SUMIF([1]Salida!$A$2:$A$974,A125,[1]Salida!$D$2:$D$974)</f>
        <v>46</v>
      </c>
      <c r="H125" s="6" t="str">
        <f t="shared" si="5"/>
        <v>hay suficiente</v>
      </c>
      <c r="I125" s="6"/>
      <c r="J125" s="9">
        <v>199.42</v>
      </c>
      <c r="K125" s="9">
        <f t="shared" si="3"/>
        <v>9173.32</v>
      </c>
    </row>
    <row r="126" spans="1:11" x14ac:dyDescent="0.25">
      <c r="A126" s="5">
        <v>216</v>
      </c>
      <c r="B126" s="23" t="s">
        <v>143</v>
      </c>
      <c r="C126" s="5" t="s">
        <v>12</v>
      </c>
      <c r="D126" s="6" t="s">
        <v>26</v>
      </c>
      <c r="E126" s="7">
        <v>43</v>
      </c>
      <c r="F126" s="6">
        <v>5</v>
      </c>
      <c r="G126" s="6">
        <f>E126-SUMIF([1]Salida!$A$2:$A$974,A126,[1]Salida!$D$2:$D$974)</f>
        <v>43</v>
      </c>
      <c r="H126" s="6" t="str">
        <f t="shared" si="5"/>
        <v>hay suficiente</v>
      </c>
      <c r="I126" s="6"/>
      <c r="J126" s="9">
        <v>184.08</v>
      </c>
      <c r="K126" s="9">
        <f t="shared" si="3"/>
        <v>7915.4400000000005</v>
      </c>
    </row>
    <row r="127" spans="1:11" x14ac:dyDescent="0.25">
      <c r="A127" s="5">
        <v>217</v>
      </c>
      <c r="B127" s="24" t="s">
        <v>144</v>
      </c>
      <c r="C127" s="5" t="s">
        <v>12</v>
      </c>
      <c r="D127" s="6" t="s">
        <v>26</v>
      </c>
      <c r="E127" s="7">
        <v>6</v>
      </c>
      <c r="F127" s="6">
        <v>5</v>
      </c>
      <c r="G127" s="6">
        <f>E127-SUMIF([1]Salida!$A$2:$A$974,A127,[1]Salida!$D$2:$D$974)</f>
        <v>6</v>
      </c>
      <c r="H127" s="6" t="str">
        <f t="shared" si="5"/>
        <v>hay suficiente</v>
      </c>
      <c r="I127" s="25">
        <v>43004</v>
      </c>
      <c r="J127" s="9">
        <v>315</v>
      </c>
      <c r="K127" s="9">
        <f t="shared" si="3"/>
        <v>1890</v>
      </c>
    </row>
    <row r="128" spans="1:11" x14ac:dyDescent="0.25">
      <c r="A128" s="5">
        <v>218</v>
      </c>
      <c r="B128" s="23" t="s">
        <v>145</v>
      </c>
      <c r="C128" s="5" t="s">
        <v>10</v>
      </c>
      <c r="D128" s="6" t="s">
        <v>26</v>
      </c>
      <c r="E128" s="7">
        <v>5</v>
      </c>
      <c r="F128" s="6">
        <v>5</v>
      </c>
      <c r="G128" s="6">
        <f>E128-SUMIF([1]Salida!$A$2:$A$974,A128,[1]Salida!$D$2:$D$974)</f>
        <v>5</v>
      </c>
      <c r="H128" s="6" t="str">
        <f t="shared" si="5"/>
        <v>solicitar material</v>
      </c>
      <c r="I128" s="6"/>
      <c r="J128" s="9">
        <v>282.54000000000002</v>
      </c>
      <c r="K128" s="9">
        <f t="shared" si="3"/>
        <v>1412.7</v>
      </c>
    </row>
    <row r="129" spans="1:11" x14ac:dyDescent="0.25">
      <c r="A129" s="5">
        <v>219</v>
      </c>
      <c r="B129" s="24" t="s">
        <v>146</v>
      </c>
      <c r="C129" s="5" t="s">
        <v>12</v>
      </c>
      <c r="D129" s="6" t="s">
        <v>26</v>
      </c>
      <c r="E129" s="7">
        <v>94</v>
      </c>
      <c r="F129" s="6">
        <v>5</v>
      </c>
      <c r="G129" s="6">
        <f>E129-SUMIF([1]Salida!$A$2:$A$974,A129,[1]Salida!$D$2:$D$974)</f>
        <v>94</v>
      </c>
      <c r="H129" s="6" t="str">
        <f t="shared" si="5"/>
        <v>hay suficiente</v>
      </c>
      <c r="I129" s="6"/>
      <c r="J129" s="9">
        <v>1044</v>
      </c>
      <c r="K129" s="9">
        <f t="shared" si="3"/>
        <v>98136</v>
      </c>
    </row>
    <row r="130" spans="1:11" x14ac:dyDescent="0.25">
      <c r="A130" s="5">
        <v>220</v>
      </c>
      <c r="B130" s="23" t="s">
        <v>147</v>
      </c>
      <c r="C130" s="5" t="s">
        <v>12</v>
      </c>
      <c r="D130" s="6" t="s">
        <v>26</v>
      </c>
      <c r="E130" s="7">
        <v>0</v>
      </c>
      <c r="F130" s="6">
        <v>5</v>
      </c>
      <c r="G130" s="6">
        <f>E130-SUMIF([1]Salida!$A$2:$A$974,A130,[1]Salida!$D$2:$D$974)</f>
        <v>0</v>
      </c>
      <c r="H130" s="6" t="str">
        <f t="shared" si="5"/>
        <v>solicitar material</v>
      </c>
      <c r="I130" s="6"/>
      <c r="J130" s="9">
        <v>1740</v>
      </c>
      <c r="K130" s="9">
        <f t="shared" si="3"/>
        <v>0</v>
      </c>
    </row>
    <row r="131" spans="1:11" x14ac:dyDescent="0.25">
      <c r="A131" s="5">
        <v>221</v>
      </c>
      <c r="B131" s="24" t="s">
        <v>148</v>
      </c>
      <c r="C131" s="5" t="s">
        <v>11</v>
      </c>
      <c r="D131" s="6" t="s">
        <v>26</v>
      </c>
      <c r="E131" s="7">
        <v>3</v>
      </c>
      <c r="F131" s="6">
        <v>5</v>
      </c>
      <c r="G131" s="6">
        <f>E131-SUMIF([1]Salida!$A$2:$A$974,A131,[1]Salida!$D$2:$D$974)</f>
        <v>3</v>
      </c>
      <c r="H131" s="6" t="str">
        <f t="shared" si="5"/>
        <v>solicitar material</v>
      </c>
      <c r="I131" s="6"/>
      <c r="J131" s="9">
        <v>224</v>
      </c>
      <c r="K131" s="9">
        <f t="shared" si="3"/>
        <v>672</v>
      </c>
    </row>
    <row r="132" spans="1:11" x14ac:dyDescent="0.25">
      <c r="A132" s="5">
        <v>222</v>
      </c>
      <c r="B132" s="23" t="s">
        <v>149</v>
      </c>
      <c r="C132" s="5" t="s">
        <v>20</v>
      </c>
      <c r="D132" s="7" t="s">
        <v>29</v>
      </c>
      <c r="E132" s="7">
        <v>18</v>
      </c>
      <c r="F132" s="6">
        <v>5</v>
      </c>
      <c r="G132" s="6">
        <f>E132-SUMIF([1]Salida!$A$2:$A$974,A132,[1]Salida!$D$2:$D$974)</f>
        <v>10</v>
      </c>
      <c r="H132" s="6" t="str">
        <f>IF(F132&gt;0,IF(G132&lt;F132+1,"solicitar material","hay suficiente"),"sin dato stock minimo")</f>
        <v>hay suficiente</v>
      </c>
      <c r="I132" s="25">
        <v>43096</v>
      </c>
      <c r="J132" s="9">
        <v>47.14</v>
      </c>
      <c r="K132" s="9">
        <f t="shared" si="3"/>
        <v>471.4</v>
      </c>
    </row>
    <row r="133" spans="1:11" x14ac:dyDescent="0.25">
      <c r="A133" s="5">
        <v>223</v>
      </c>
      <c r="B133" s="24" t="s">
        <v>150</v>
      </c>
      <c r="C133" s="5" t="s">
        <v>20</v>
      </c>
      <c r="D133" s="7" t="s">
        <v>29</v>
      </c>
      <c r="E133" s="7">
        <v>17</v>
      </c>
      <c r="F133" s="6">
        <v>5</v>
      </c>
      <c r="G133" s="6">
        <f>E133-SUMIF([1]Salida!$A$2:$A$974,A133,[1]Salida!$D$2:$D$974)</f>
        <v>10</v>
      </c>
      <c r="H133" s="6" t="str">
        <f t="shared" si="5"/>
        <v>hay suficiente</v>
      </c>
      <c r="I133" s="25">
        <v>43095</v>
      </c>
      <c r="J133" s="9">
        <v>90</v>
      </c>
      <c r="K133" s="9">
        <f t="shared" si="3"/>
        <v>900</v>
      </c>
    </row>
    <row r="134" spans="1:11" x14ac:dyDescent="0.25">
      <c r="A134" s="5">
        <v>224</v>
      </c>
      <c r="B134" s="23" t="s">
        <v>151</v>
      </c>
      <c r="C134" s="5" t="s">
        <v>8</v>
      </c>
      <c r="D134" s="6" t="s">
        <v>26</v>
      </c>
      <c r="E134" s="7">
        <v>1</v>
      </c>
      <c r="F134" s="6">
        <v>5</v>
      </c>
      <c r="G134" s="6">
        <f>E134-SUMIF([1]Salida!$A$2:$A$974,A134,[1]Salida!$D$2:$D$974)</f>
        <v>1</v>
      </c>
      <c r="H134" s="6" t="str">
        <f>IF(F134&gt;0,IF(G134&lt;F134+1,"solicitar material","hay suficiente"),"sin dato stock minimo")</f>
        <v>solicitar material</v>
      </c>
      <c r="I134" s="6"/>
      <c r="J134" s="9">
        <v>0</v>
      </c>
      <c r="K134" s="9">
        <f t="shared" si="3"/>
        <v>0</v>
      </c>
    </row>
    <row r="135" spans="1:11" x14ac:dyDescent="0.25">
      <c r="A135" s="5">
        <v>225</v>
      </c>
      <c r="B135" s="24" t="s">
        <v>152</v>
      </c>
      <c r="C135" s="5" t="s">
        <v>10</v>
      </c>
      <c r="D135" s="6" t="s">
        <v>26</v>
      </c>
      <c r="E135" s="7">
        <v>9</v>
      </c>
      <c r="F135" s="6">
        <v>5</v>
      </c>
      <c r="G135" s="6">
        <f>E135-SUMIF([1]Salida!$A$2:$A$974,A135,[1]Salida!$D$2:$D$974)</f>
        <v>9</v>
      </c>
      <c r="H135" s="6" t="str">
        <f t="shared" si="5"/>
        <v>hay suficiente</v>
      </c>
      <c r="I135" s="10">
        <v>42893</v>
      </c>
      <c r="J135" s="9">
        <v>59</v>
      </c>
      <c r="K135" s="9">
        <f t="shared" si="3"/>
        <v>531</v>
      </c>
    </row>
    <row r="136" spans="1:11" x14ac:dyDescent="0.25">
      <c r="A136" s="5">
        <v>226</v>
      </c>
      <c r="B136" s="23" t="s">
        <v>153</v>
      </c>
      <c r="C136" s="5" t="s">
        <v>8</v>
      </c>
      <c r="D136" s="6" t="s">
        <v>26</v>
      </c>
      <c r="E136" s="7">
        <v>92</v>
      </c>
      <c r="F136" s="6">
        <v>5</v>
      </c>
      <c r="G136" s="6">
        <f>E136-SUMIF([1]Salida!$A$2:$A$974,A136,[1]Salida!$D$2:$D$974)</f>
        <v>82</v>
      </c>
      <c r="H136" s="6" t="str">
        <f>IF(F136&gt;0,IF(G136&lt;F136+1,"solicitar material","hay suficiente"),"sin dato stock minimo")</f>
        <v>hay suficiente</v>
      </c>
      <c r="I136" s="10">
        <v>42888</v>
      </c>
      <c r="J136" s="9">
        <v>45</v>
      </c>
      <c r="K136" s="9">
        <f t="shared" si="3"/>
        <v>3690</v>
      </c>
    </row>
    <row r="137" spans="1:11" x14ac:dyDescent="0.25">
      <c r="A137" s="5">
        <v>227</v>
      </c>
      <c r="B137" s="24" t="s">
        <v>154</v>
      </c>
      <c r="C137" s="5" t="s">
        <v>8</v>
      </c>
      <c r="D137" s="6" t="s">
        <v>29</v>
      </c>
      <c r="E137" s="6">
        <v>10</v>
      </c>
      <c r="F137" s="6">
        <v>5</v>
      </c>
      <c r="G137" s="6">
        <f>E137-SUMIF([1]Salida!$A$2:$A$974,A137,[1]Salida!$D$2:$D$974)</f>
        <v>10</v>
      </c>
      <c r="H137" s="6" t="str">
        <f t="shared" si="5"/>
        <v>hay suficiente</v>
      </c>
      <c r="I137" s="8">
        <v>42992</v>
      </c>
      <c r="J137" s="9">
        <v>163</v>
      </c>
      <c r="K137" s="9">
        <f t="shared" si="3"/>
        <v>1630</v>
      </c>
    </row>
    <row r="138" spans="1:11" x14ac:dyDescent="0.25">
      <c r="A138" s="5">
        <v>228</v>
      </c>
      <c r="B138" s="23" t="s">
        <v>155</v>
      </c>
      <c r="C138" s="5" t="s">
        <v>8</v>
      </c>
      <c r="D138" s="6" t="s">
        <v>26</v>
      </c>
      <c r="E138" s="7">
        <v>146</v>
      </c>
      <c r="F138" s="6">
        <v>5</v>
      </c>
      <c r="G138" s="6">
        <f>E138-SUMIF([1]Salida!$A$2:$A$974,A138,[1]Salida!$D$2:$D$974)</f>
        <v>144</v>
      </c>
      <c r="H138" s="6" t="str">
        <f>IF(F138&gt;0,IF(G138&lt;F138+1,"solicitar material","hay suficiente"),"sin dato stock minimo")</f>
        <v>hay suficiente</v>
      </c>
      <c r="I138" s="25">
        <v>43004</v>
      </c>
      <c r="J138" s="9">
        <v>5.0999999999999996</v>
      </c>
      <c r="K138" s="9">
        <f t="shared" ref="K138:K201" si="6">G138*J138</f>
        <v>734.4</v>
      </c>
    </row>
    <row r="139" spans="1:11" x14ac:dyDescent="0.25">
      <c r="A139" s="5">
        <v>229</v>
      </c>
      <c r="B139" s="24" t="s">
        <v>156</v>
      </c>
      <c r="C139" s="5" t="s">
        <v>8</v>
      </c>
      <c r="D139" s="6" t="s">
        <v>26</v>
      </c>
      <c r="E139" s="7">
        <v>30</v>
      </c>
      <c r="F139" s="6">
        <v>5</v>
      </c>
      <c r="G139" s="6">
        <f>E139-SUMIF([1]Salida!$A$2:$A$974,A139,[1]Salida!$D$2:$D$974)</f>
        <v>6</v>
      </c>
      <c r="H139" s="6" t="str">
        <f t="shared" si="5"/>
        <v>hay suficiente</v>
      </c>
      <c r="I139" s="8">
        <v>42914</v>
      </c>
      <c r="J139" s="9">
        <v>4</v>
      </c>
      <c r="K139" s="9">
        <f t="shared" si="6"/>
        <v>24</v>
      </c>
    </row>
    <row r="140" spans="1:11" x14ac:dyDescent="0.25">
      <c r="A140" s="5">
        <v>230</v>
      </c>
      <c r="B140" s="23" t="s">
        <v>157</v>
      </c>
      <c r="C140" s="5" t="s">
        <v>8</v>
      </c>
      <c r="D140" s="6" t="s">
        <v>26</v>
      </c>
      <c r="E140" s="7">
        <v>10</v>
      </c>
      <c r="F140" s="6">
        <v>5</v>
      </c>
      <c r="G140" s="6">
        <f>E140-SUMIF([1]Salida!$A$2:$A$974,A140,[1]Salida!$D$2:$D$974)</f>
        <v>9</v>
      </c>
      <c r="H140" s="6" t="str">
        <f t="shared" si="5"/>
        <v>hay suficiente</v>
      </c>
      <c r="I140" s="25">
        <v>43004</v>
      </c>
      <c r="J140" s="9">
        <v>104.05</v>
      </c>
      <c r="K140" s="9">
        <f t="shared" si="6"/>
        <v>936.44999999999993</v>
      </c>
    </row>
    <row r="141" spans="1:11" x14ac:dyDescent="0.25">
      <c r="A141" s="5">
        <v>231</v>
      </c>
      <c r="B141" s="24" t="s">
        <v>158</v>
      </c>
      <c r="C141" s="5" t="s">
        <v>8</v>
      </c>
      <c r="D141" s="6" t="s">
        <v>26</v>
      </c>
      <c r="E141" s="7">
        <v>2</v>
      </c>
      <c r="F141" s="6">
        <v>5</v>
      </c>
      <c r="G141" s="6">
        <f>E141-SUMIF([1]Salida!$A$2:$A$974,A141,[1]Salida!$D$2:$D$974)</f>
        <v>2</v>
      </c>
      <c r="H141" s="6" t="str">
        <f t="shared" si="5"/>
        <v>solicitar material</v>
      </c>
      <c r="I141" s="8">
        <v>42914</v>
      </c>
      <c r="J141" s="9">
        <v>175</v>
      </c>
      <c r="K141" s="9">
        <f t="shared" si="6"/>
        <v>350</v>
      </c>
    </row>
    <row r="142" spans="1:11" x14ac:dyDescent="0.25">
      <c r="A142" s="5">
        <v>232</v>
      </c>
      <c r="B142" s="23" t="s">
        <v>159</v>
      </c>
      <c r="C142" s="5" t="s">
        <v>8</v>
      </c>
      <c r="D142" s="6" t="s">
        <v>26</v>
      </c>
      <c r="E142" s="7">
        <v>510</v>
      </c>
      <c r="F142" s="6">
        <v>5</v>
      </c>
      <c r="G142" s="6">
        <f>E142-SUMIF([1]Salida!$A$2:$A$974,A142,[1]Salida!$D$2:$D$974)</f>
        <v>490</v>
      </c>
      <c r="H142" s="6" t="str">
        <f>IF(F142&gt;0,IF(G142&lt;F142+1,"solicitar material","hay suficiente"),"sin dato stock minimo")</f>
        <v>hay suficiente</v>
      </c>
      <c r="I142" s="8">
        <v>42914</v>
      </c>
      <c r="J142" s="9">
        <v>210</v>
      </c>
      <c r="K142" s="9">
        <f t="shared" si="6"/>
        <v>102900</v>
      </c>
    </row>
    <row r="143" spans="1:11" x14ac:dyDescent="0.25">
      <c r="A143" s="5">
        <v>233</v>
      </c>
      <c r="B143" s="24" t="s">
        <v>160</v>
      </c>
      <c r="C143" s="5" t="s">
        <v>16</v>
      </c>
      <c r="D143" s="6" t="s">
        <v>26</v>
      </c>
      <c r="E143" s="7">
        <v>7</v>
      </c>
      <c r="F143" s="6">
        <v>5</v>
      </c>
      <c r="G143" s="6">
        <f>E143-SUMIF([1]Salida!$A$2:$A$974,A143,[1]Salida!$D$2:$D$974)</f>
        <v>2</v>
      </c>
      <c r="H143" s="6" t="str">
        <f t="shared" si="5"/>
        <v>solicitar material</v>
      </c>
      <c r="I143" s="8">
        <v>42999</v>
      </c>
      <c r="J143" s="9">
        <v>34</v>
      </c>
      <c r="K143" s="9">
        <f t="shared" si="6"/>
        <v>68</v>
      </c>
    </row>
    <row r="144" spans="1:11" x14ac:dyDescent="0.25">
      <c r="A144" s="5">
        <v>234</v>
      </c>
      <c r="B144" s="23" t="s">
        <v>161</v>
      </c>
      <c r="C144" s="5" t="s">
        <v>16</v>
      </c>
      <c r="D144" s="6" t="s">
        <v>26</v>
      </c>
      <c r="E144" s="7">
        <v>59</v>
      </c>
      <c r="F144" s="6">
        <v>5</v>
      </c>
      <c r="G144" s="6">
        <f>E144-SUMIF([1]Salida!$A$2:$A$974,A144,[1]Salida!$D$2:$D$974)</f>
        <v>44</v>
      </c>
      <c r="H144" s="6" t="str">
        <f t="shared" si="5"/>
        <v>hay suficiente</v>
      </c>
      <c r="I144" s="25">
        <v>43004</v>
      </c>
      <c r="J144" s="9">
        <v>34</v>
      </c>
      <c r="K144" s="9">
        <f t="shared" si="6"/>
        <v>1496</v>
      </c>
    </row>
    <row r="145" spans="1:11" x14ac:dyDescent="0.25">
      <c r="A145" s="5">
        <v>235</v>
      </c>
      <c r="B145" s="24" t="s">
        <v>162</v>
      </c>
      <c r="C145" s="5" t="s">
        <v>10</v>
      </c>
      <c r="D145" s="7" t="s">
        <v>29</v>
      </c>
      <c r="E145" s="7">
        <v>94</v>
      </c>
      <c r="F145" s="6">
        <v>5</v>
      </c>
      <c r="G145" s="6">
        <f>E145-SUMIF([1]Salida!$A$2:$A$974,A145,[1]Salida!$D$2:$D$974)</f>
        <v>94</v>
      </c>
      <c r="H145" s="6" t="str">
        <f t="shared" si="5"/>
        <v>hay suficiente</v>
      </c>
      <c r="I145" s="8">
        <v>42992</v>
      </c>
      <c r="J145" s="9">
        <v>798</v>
      </c>
      <c r="K145" s="9">
        <f t="shared" si="6"/>
        <v>75012</v>
      </c>
    </row>
    <row r="146" spans="1:11" x14ac:dyDescent="0.25">
      <c r="A146" s="5">
        <v>236</v>
      </c>
      <c r="B146" s="23" t="s">
        <v>163</v>
      </c>
      <c r="C146" s="5" t="s">
        <v>10</v>
      </c>
      <c r="D146" s="7" t="s">
        <v>29</v>
      </c>
      <c r="E146" s="7">
        <v>51</v>
      </c>
      <c r="F146" s="6">
        <v>5</v>
      </c>
      <c r="G146" s="6">
        <f>E146-SUMIF([1]Salida!$A$2:$A$974,A146,[1]Salida!$D$2:$D$974)</f>
        <v>51</v>
      </c>
      <c r="H146" s="6" t="str">
        <f t="shared" si="5"/>
        <v>hay suficiente</v>
      </c>
      <c r="I146" s="8">
        <v>43095</v>
      </c>
      <c r="J146" s="9">
        <v>37</v>
      </c>
      <c r="K146" s="9">
        <f t="shared" si="6"/>
        <v>1887</v>
      </c>
    </row>
    <row r="147" spans="1:11" x14ac:dyDescent="0.25">
      <c r="A147" s="5">
        <v>237</v>
      </c>
      <c r="B147" s="24" t="s">
        <v>164</v>
      </c>
      <c r="C147" s="5" t="s">
        <v>8</v>
      </c>
      <c r="D147" s="7" t="s">
        <v>29</v>
      </c>
      <c r="E147" s="6">
        <v>600</v>
      </c>
      <c r="F147" s="6">
        <v>5</v>
      </c>
      <c r="G147" s="6">
        <f>E147-SUMIF([1]Salida!$A$2:$A$974,A147,[1]Salida!$D$2:$D$974)</f>
        <v>450</v>
      </c>
      <c r="H147" s="6" t="str">
        <f t="shared" si="5"/>
        <v>hay suficiente</v>
      </c>
      <c r="I147" s="8">
        <v>43095</v>
      </c>
      <c r="J147" s="9">
        <v>4</v>
      </c>
      <c r="K147" s="9">
        <f t="shared" si="6"/>
        <v>1800</v>
      </c>
    </row>
    <row r="148" spans="1:11" x14ac:dyDescent="0.25">
      <c r="A148" s="5">
        <v>238</v>
      </c>
      <c r="B148" s="23" t="s">
        <v>165</v>
      </c>
      <c r="C148" s="5" t="s">
        <v>9</v>
      </c>
      <c r="D148" s="7" t="s">
        <v>29</v>
      </c>
      <c r="E148" s="7">
        <v>3</v>
      </c>
      <c r="F148" s="6">
        <v>5</v>
      </c>
      <c r="G148" s="6">
        <f>E148-SUMIF([1]Salida!$A$2:$A$974,A148,[1]Salida!$D$2:$D$974)</f>
        <v>3</v>
      </c>
      <c r="H148" s="6" t="str">
        <f>IF(F148&gt;0,IF(G148&lt;F148+1,"solicitar material","hay suficiente"),"sin dato stock minimo")</f>
        <v>solicitar material</v>
      </c>
      <c r="I148" s="10">
        <v>42908</v>
      </c>
      <c r="J148" s="9">
        <v>300</v>
      </c>
      <c r="K148" s="9">
        <f t="shared" si="6"/>
        <v>900</v>
      </c>
    </row>
    <row r="149" spans="1:11" x14ac:dyDescent="0.25">
      <c r="A149" s="5">
        <v>239</v>
      </c>
      <c r="B149" s="24" t="s">
        <v>166</v>
      </c>
      <c r="C149" s="5" t="s">
        <v>8</v>
      </c>
      <c r="D149" s="6" t="s">
        <v>26</v>
      </c>
      <c r="E149" s="7">
        <v>34</v>
      </c>
      <c r="F149" s="6">
        <v>5</v>
      </c>
      <c r="G149" s="6">
        <f>E149-SUMIF([1]Salida!$A$2:$A$974,A149,[1]Salida!$D$2:$D$974)</f>
        <v>33</v>
      </c>
      <c r="H149" s="6" t="str">
        <f t="shared" si="5"/>
        <v>hay suficiente</v>
      </c>
      <c r="I149" s="8">
        <v>42914</v>
      </c>
      <c r="J149" s="9">
        <v>20</v>
      </c>
      <c r="K149" s="9">
        <f t="shared" si="6"/>
        <v>660</v>
      </c>
    </row>
    <row r="150" spans="1:11" x14ac:dyDescent="0.25">
      <c r="A150" s="5">
        <v>240</v>
      </c>
      <c r="B150" s="23" t="s">
        <v>167</v>
      </c>
      <c r="C150" s="5" t="s">
        <v>8</v>
      </c>
      <c r="D150" s="6" t="s">
        <v>26</v>
      </c>
      <c r="E150" s="7">
        <v>2</v>
      </c>
      <c r="F150" s="6">
        <v>5</v>
      </c>
      <c r="G150" s="6">
        <f>E150-SUMIF([1]Salida!$A$2:$A$974,A150,[1]Salida!$D$2:$D$974)</f>
        <v>1</v>
      </c>
      <c r="H150" s="6" t="str">
        <f t="shared" si="5"/>
        <v>solicitar material</v>
      </c>
      <c r="I150" s="8">
        <v>42914</v>
      </c>
      <c r="J150" s="9">
        <v>94.4</v>
      </c>
      <c r="K150" s="9">
        <f t="shared" si="6"/>
        <v>94.4</v>
      </c>
    </row>
    <row r="151" spans="1:11" x14ac:dyDescent="0.25">
      <c r="A151" s="5">
        <v>241</v>
      </c>
      <c r="B151" s="24" t="s">
        <v>168</v>
      </c>
      <c r="C151" s="5" t="s">
        <v>8</v>
      </c>
      <c r="D151" s="6" t="s">
        <v>26</v>
      </c>
      <c r="E151" s="7">
        <v>71</v>
      </c>
      <c r="F151" s="6">
        <v>5</v>
      </c>
      <c r="G151" s="6">
        <f>E151-SUMIF([1]Salida!$A$2:$A$974,A151,[1]Salida!$D$2:$D$974)</f>
        <v>53</v>
      </c>
      <c r="H151" s="6" t="str">
        <f t="shared" si="5"/>
        <v>hay suficiente</v>
      </c>
      <c r="I151" s="25">
        <v>43004</v>
      </c>
      <c r="J151" s="9">
        <v>20</v>
      </c>
      <c r="K151" s="9">
        <f t="shared" si="6"/>
        <v>1060</v>
      </c>
    </row>
    <row r="152" spans="1:11" x14ac:dyDescent="0.25">
      <c r="A152" s="5">
        <v>242</v>
      </c>
      <c r="B152" s="23" t="s">
        <v>169</v>
      </c>
      <c r="C152" s="5" t="s">
        <v>8</v>
      </c>
      <c r="D152" s="6" t="s">
        <v>26</v>
      </c>
      <c r="E152" s="6">
        <v>57</v>
      </c>
      <c r="F152" s="6">
        <v>5</v>
      </c>
      <c r="G152" s="6">
        <f>E152-SUMIF([1]Salida!$A$2:$A$974,A152,[1]Salida!$D$2:$D$974)</f>
        <v>57</v>
      </c>
      <c r="H152" s="6" t="str">
        <f t="shared" si="5"/>
        <v>hay suficiente</v>
      </c>
      <c r="I152" s="25">
        <v>43004</v>
      </c>
      <c r="J152" s="9">
        <v>12.76</v>
      </c>
      <c r="K152" s="9">
        <f t="shared" si="6"/>
        <v>727.31999999999994</v>
      </c>
    </row>
    <row r="153" spans="1:11" x14ac:dyDescent="0.25">
      <c r="A153" s="5">
        <v>243</v>
      </c>
      <c r="B153" s="24" t="s">
        <v>170</v>
      </c>
      <c r="C153" s="5" t="s">
        <v>8</v>
      </c>
      <c r="D153" s="6" t="s">
        <v>26</v>
      </c>
      <c r="E153" s="7">
        <v>4</v>
      </c>
      <c r="F153" s="6">
        <v>5</v>
      </c>
      <c r="G153" s="6">
        <f>E153-SUMIF([1]Salida!$A$2:$A$974,A153,[1]Salida!$D$2:$D$974)</f>
        <v>2</v>
      </c>
      <c r="H153" s="6" t="str">
        <f t="shared" si="5"/>
        <v>solicitar material</v>
      </c>
      <c r="I153" s="8">
        <v>43095</v>
      </c>
      <c r="J153" s="9">
        <v>1003</v>
      </c>
      <c r="K153" s="9">
        <f t="shared" si="6"/>
        <v>2006</v>
      </c>
    </row>
    <row r="154" spans="1:11" x14ac:dyDescent="0.25">
      <c r="A154" s="5">
        <v>244</v>
      </c>
      <c r="B154" s="23" t="s">
        <v>171</v>
      </c>
      <c r="C154" s="5" t="s">
        <v>8</v>
      </c>
      <c r="D154" s="6" t="s">
        <v>26</v>
      </c>
      <c r="E154" s="7">
        <v>21</v>
      </c>
      <c r="F154" s="6">
        <v>5</v>
      </c>
      <c r="G154" s="6">
        <f>E154-SUMIF([1]Salida!$A$2:$A$974,A154,[1]Salida!$D$2:$D$974)</f>
        <v>21</v>
      </c>
      <c r="H154" s="6" t="str">
        <f t="shared" si="5"/>
        <v>hay suficiente</v>
      </c>
      <c r="I154" s="8">
        <v>42914</v>
      </c>
      <c r="J154" s="9">
        <v>0</v>
      </c>
      <c r="K154" s="9">
        <f t="shared" si="6"/>
        <v>0</v>
      </c>
    </row>
    <row r="155" spans="1:11" x14ac:dyDescent="0.25">
      <c r="A155" s="5">
        <v>245</v>
      </c>
      <c r="B155" s="24" t="s">
        <v>172</v>
      </c>
      <c r="C155" s="5" t="s">
        <v>8</v>
      </c>
      <c r="D155" s="6" t="s">
        <v>26</v>
      </c>
      <c r="E155" s="6">
        <v>23</v>
      </c>
      <c r="F155" s="6">
        <v>5</v>
      </c>
      <c r="G155" s="6">
        <f>E155-SUMIF([1]Salida!$A$2:$A$974,A155,[1]Salida!$D$2:$D$974)</f>
        <v>22</v>
      </c>
      <c r="H155" s="6" t="str">
        <f t="shared" si="5"/>
        <v>hay suficiente</v>
      </c>
      <c r="I155" s="8">
        <v>42914</v>
      </c>
      <c r="J155" s="9">
        <v>11</v>
      </c>
      <c r="K155" s="9">
        <f t="shared" si="6"/>
        <v>242</v>
      </c>
    </row>
    <row r="156" spans="1:11" x14ac:dyDescent="0.25">
      <c r="A156" s="5">
        <v>246</v>
      </c>
      <c r="B156" s="23" t="s">
        <v>173</v>
      </c>
      <c r="C156" s="5" t="s">
        <v>8</v>
      </c>
      <c r="D156" s="6" t="s">
        <v>26</v>
      </c>
      <c r="E156" s="6">
        <v>26</v>
      </c>
      <c r="F156" s="6">
        <v>5</v>
      </c>
      <c r="G156" s="6">
        <f>E156-SUMIF([1]Salida!$A$2:$A$974,A156,[1]Salida!$D$2:$D$974)</f>
        <v>26</v>
      </c>
      <c r="H156" s="6" t="str">
        <f t="shared" si="5"/>
        <v>hay suficiente</v>
      </c>
      <c r="I156" s="8">
        <v>42914</v>
      </c>
      <c r="J156" s="9">
        <v>11</v>
      </c>
      <c r="K156" s="9">
        <f t="shared" si="6"/>
        <v>286</v>
      </c>
    </row>
    <row r="157" spans="1:11" x14ac:dyDescent="0.25">
      <c r="A157" s="5">
        <v>247</v>
      </c>
      <c r="B157" s="24" t="s">
        <v>174</v>
      </c>
      <c r="C157" s="5" t="s">
        <v>8</v>
      </c>
      <c r="D157" s="6" t="s">
        <v>26</v>
      </c>
      <c r="E157" s="7">
        <v>11</v>
      </c>
      <c r="F157" s="6">
        <v>5</v>
      </c>
      <c r="G157" s="6">
        <f>E157-SUMIF([1]Salida!$A$2:$A$974,A157,[1]Salida!$D$2:$D$974)</f>
        <v>9</v>
      </c>
      <c r="H157" s="6" t="str">
        <f t="shared" si="5"/>
        <v>hay suficiente</v>
      </c>
      <c r="I157" s="25">
        <v>43004</v>
      </c>
      <c r="J157" s="9">
        <v>22</v>
      </c>
      <c r="K157" s="9">
        <f t="shared" si="6"/>
        <v>198</v>
      </c>
    </row>
    <row r="158" spans="1:11" x14ac:dyDescent="0.25">
      <c r="A158" s="5">
        <v>248</v>
      </c>
      <c r="B158" s="23" t="s">
        <v>175</v>
      </c>
      <c r="C158" s="5" t="s">
        <v>8</v>
      </c>
      <c r="D158" s="6" t="s">
        <v>26</v>
      </c>
      <c r="E158" s="7">
        <v>32</v>
      </c>
      <c r="F158" s="6">
        <v>5</v>
      </c>
      <c r="G158" s="6">
        <f>E158-SUMIF([1]Salida!$A$2:$A$974,A158,[1]Salida!$D$2:$D$974)</f>
        <v>28</v>
      </c>
      <c r="H158" s="6" t="str">
        <f t="shared" si="5"/>
        <v>hay suficiente</v>
      </c>
      <c r="I158" s="8">
        <v>42914</v>
      </c>
      <c r="J158" s="9">
        <v>612</v>
      </c>
      <c r="K158" s="9">
        <f t="shared" si="6"/>
        <v>17136</v>
      </c>
    </row>
    <row r="159" spans="1:11" x14ac:dyDescent="0.25">
      <c r="A159" s="5">
        <v>249</v>
      </c>
      <c r="B159" s="24" t="s">
        <v>176</v>
      </c>
      <c r="C159" s="5" t="s">
        <v>8</v>
      </c>
      <c r="D159" s="6" t="s">
        <v>29</v>
      </c>
      <c r="E159" s="7">
        <v>116</v>
      </c>
      <c r="F159" s="6">
        <v>5</v>
      </c>
      <c r="G159" s="6">
        <f>E159-SUMIF([1]Salida!$A$2:$A$974,A159,[1]Salida!$D$2:$D$974)</f>
        <v>96</v>
      </c>
      <c r="H159" s="6" t="str">
        <f t="shared" si="5"/>
        <v>hay suficiente</v>
      </c>
      <c r="I159" s="8">
        <v>43095</v>
      </c>
      <c r="J159" s="9">
        <v>55</v>
      </c>
      <c r="K159" s="9">
        <f t="shared" si="6"/>
        <v>5280</v>
      </c>
    </row>
    <row r="160" spans="1:11" x14ac:dyDescent="0.25">
      <c r="A160" s="5">
        <v>250</v>
      </c>
      <c r="B160" s="23" t="s">
        <v>177</v>
      </c>
      <c r="C160" s="5" t="s">
        <v>8</v>
      </c>
      <c r="D160" s="6" t="s">
        <v>26</v>
      </c>
      <c r="E160" s="6">
        <v>92</v>
      </c>
      <c r="F160" s="6">
        <v>5</v>
      </c>
      <c r="G160" s="6">
        <f>E160-SUMIF([1]Salida!$A$2:$A$974,A160,[1]Salida!$D$2:$D$974)</f>
        <v>90</v>
      </c>
      <c r="H160" s="6" t="str">
        <f t="shared" si="5"/>
        <v>hay suficiente</v>
      </c>
      <c r="I160" s="8">
        <v>42914</v>
      </c>
      <c r="J160" s="9">
        <v>2124</v>
      </c>
      <c r="K160" s="9">
        <f t="shared" si="6"/>
        <v>191160</v>
      </c>
    </row>
    <row r="161" spans="1:11" x14ac:dyDescent="0.25">
      <c r="A161" s="5">
        <v>251</v>
      </c>
      <c r="B161" s="24" t="s">
        <v>178</v>
      </c>
      <c r="C161" s="5" t="s">
        <v>8</v>
      </c>
      <c r="D161" s="6" t="s">
        <v>26</v>
      </c>
      <c r="E161" s="7">
        <v>5</v>
      </c>
      <c r="F161" s="6">
        <v>5</v>
      </c>
      <c r="G161" s="6">
        <f>E161-SUMIF([1]Salida!$A$2:$A$974,A161,[1]Salida!$D$2:$D$974)</f>
        <v>4</v>
      </c>
      <c r="H161" s="6" t="str">
        <f t="shared" si="5"/>
        <v>solicitar material</v>
      </c>
      <c r="I161" s="8">
        <v>42914</v>
      </c>
      <c r="J161" s="9">
        <v>60.58</v>
      </c>
      <c r="K161" s="9">
        <f t="shared" si="6"/>
        <v>242.32</v>
      </c>
    </row>
    <row r="162" spans="1:11" x14ac:dyDescent="0.25">
      <c r="A162" s="5">
        <v>252</v>
      </c>
      <c r="B162" s="23" t="s">
        <v>179</v>
      </c>
      <c r="C162" s="5" t="s">
        <v>8</v>
      </c>
      <c r="D162" s="6" t="s">
        <v>26</v>
      </c>
      <c r="E162" s="7">
        <v>149</v>
      </c>
      <c r="F162" s="6">
        <v>5</v>
      </c>
      <c r="G162" s="6">
        <f>E162-SUMIF([1]Salida!$A$2:$A$974,A162,[1]Salida!$D$2:$D$974)</f>
        <v>146</v>
      </c>
      <c r="H162" s="6" t="str">
        <f t="shared" si="5"/>
        <v>hay suficiente</v>
      </c>
      <c r="I162" s="8">
        <v>42914</v>
      </c>
      <c r="J162" s="9">
        <v>4.01</v>
      </c>
      <c r="K162" s="9">
        <f t="shared" si="6"/>
        <v>585.45999999999992</v>
      </c>
    </row>
    <row r="163" spans="1:11" x14ac:dyDescent="0.25">
      <c r="A163" s="5">
        <v>253</v>
      </c>
      <c r="B163" s="24" t="s">
        <v>180</v>
      </c>
      <c r="C163" s="5" t="s">
        <v>8</v>
      </c>
      <c r="D163" s="6" t="s">
        <v>26</v>
      </c>
      <c r="E163" s="7">
        <v>36</v>
      </c>
      <c r="F163" s="6">
        <v>5</v>
      </c>
      <c r="G163" s="6">
        <f>E163-SUMIF([1]Salida!$A$2:$A$974,A163,[1]Salida!$D$2:$D$974)</f>
        <v>36</v>
      </c>
      <c r="H163" s="6" t="str">
        <f t="shared" si="5"/>
        <v>hay suficiente</v>
      </c>
      <c r="I163" s="8">
        <v>42914</v>
      </c>
      <c r="J163" s="9">
        <v>11.8</v>
      </c>
      <c r="K163" s="9">
        <f t="shared" si="6"/>
        <v>424.8</v>
      </c>
    </row>
    <row r="164" spans="1:11" x14ac:dyDescent="0.25">
      <c r="A164" s="5">
        <v>254</v>
      </c>
      <c r="B164" s="23" t="s">
        <v>181</v>
      </c>
      <c r="C164" s="5" t="s">
        <v>10</v>
      </c>
      <c r="D164" s="7" t="s">
        <v>29</v>
      </c>
      <c r="E164" s="7">
        <v>56</v>
      </c>
      <c r="F164" s="6">
        <v>5</v>
      </c>
      <c r="G164" s="6">
        <f>E164-SUMIF([1]Salida!$A$2:$A$974,A164,[1]Salida!$D$2:$D$974)</f>
        <v>23</v>
      </c>
      <c r="H164" s="6" t="str">
        <f t="shared" si="5"/>
        <v>hay suficiente</v>
      </c>
      <c r="I164" s="8">
        <v>43095</v>
      </c>
      <c r="J164" s="9">
        <v>35</v>
      </c>
      <c r="K164" s="9">
        <f t="shared" si="6"/>
        <v>805</v>
      </c>
    </row>
    <row r="165" spans="1:11" x14ac:dyDescent="0.25">
      <c r="A165" s="5">
        <v>255</v>
      </c>
      <c r="B165" s="24" t="s">
        <v>182</v>
      </c>
      <c r="C165" s="5" t="s">
        <v>8</v>
      </c>
      <c r="D165" s="6" t="s">
        <v>26</v>
      </c>
      <c r="E165" s="6">
        <v>14</v>
      </c>
      <c r="F165" s="6">
        <v>5</v>
      </c>
      <c r="G165" s="6">
        <f>E165-SUMIF([1]Salida!$A$2:$A$974,A165,[1]Salida!$D$2:$D$974)</f>
        <v>14</v>
      </c>
      <c r="H165" s="6" t="str">
        <f t="shared" si="5"/>
        <v>hay suficiente</v>
      </c>
      <c r="I165" s="25">
        <v>43004</v>
      </c>
      <c r="J165" s="9">
        <v>48.32</v>
      </c>
      <c r="K165" s="9">
        <f t="shared" si="6"/>
        <v>676.48</v>
      </c>
    </row>
    <row r="166" spans="1:11" x14ac:dyDescent="0.25">
      <c r="A166" s="5">
        <v>256</v>
      </c>
      <c r="B166" s="23" t="s">
        <v>183</v>
      </c>
      <c r="C166" s="5" t="s">
        <v>8</v>
      </c>
      <c r="D166" s="6" t="s">
        <v>26</v>
      </c>
      <c r="E166" s="7">
        <v>570</v>
      </c>
      <c r="F166" s="6">
        <v>5</v>
      </c>
      <c r="G166" s="6">
        <f>E166-SUMIF([1]Salida!$A$2:$A$974,A166,[1]Salida!$D$2:$D$974)</f>
        <v>470</v>
      </c>
      <c r="H166" s="6" t="str">
        <f t="shared" si="5"/>
        <v>hay suficiente</v>
      </c>
      <c r="I166" s="6"/>
      <c r="J166" s="9">
        <v>5</v>
      </c>
      <c r="K166" s="9">
        <f t="shared" si="6"/>
        <v>2350</v>
      </c>
    </row>
    <row r="167" spans="1:11" x14ac:dyDescent="0.25">
      <c r="A167" s="5">
        <v>257</v>
      </c>
      <c r="B167" s="24" t="s">
        <v>184</v>
      </c>
      <c r="C167" s="5" t="s">
        <v>8</v>
      </c>
      <c r="D167" s="6" t="s">
        <v>26</v>
      </c>
      <c r="E167" s="7">
        <v>450</v>
      </c>
      <c r="F167" s="6">
        <v>5</v>
      </c>
      <c r="G167" s="6">
        <f>E167-SUMIF([1]Salida!$A$2:$A$974,A167,[1]Salida!$D$2:$D$974)</f>
        <v>450</v>
      </c>
      <c r="H167" s="6" t="str">
        <f>IF(F167&gt;0,IF(G167&lt;F167+1,"solicitar material","hay suficiente"),"sin dato stock minimo")</f>
        <v>hay suficiente</v>
      </c>
      <c r="I167" s="6"/>
      <c r="J167" s="9">
        <v>5.8</v>
      </c>
      <c r="K167" s="9">
        <f t="shared" si="6"/>
        <v>2610</v>
      </c>
    </row>
    <row r="168" spans="1:11" x14ac:dyDescent="0.25">
      <c r="A168" s="5">
        <v>258</v>
      </c>
      <c r="B168" s="23" t="s">
        <v>185</v>
      </c>
      <c r="C168" s="5" t="s">
        <v>8</v>
      </c>
      <c r="D168" s="6" t="s">
        <v>26</v>
      </c>
      <c r="E168" s="7">
        <v>690</v>
      </c>
      <c r="F168" s="6">
        <v>5</v>
      </c>
      <c r="G168" s="6">
        <f>E168-SUMIF([1]Salida!$A$2:$A$974,A168,[1]Salida!$D$2:$D$974)</f>
        <v>580</v>
      </c>
      <c r="H168" s="6" t="str">
        <f t="shared" si="5"/>
        <v>hay suficiente</v>
      </c>
      <c r="I168" s="8">
        <v>41818</v>
      </c>
      <c r="J168" s="9">
        <v>5.8</v>
      </c>
      <c r="K168" s="9">
        <f t="shared" si="6"/>
        <v>3364</v>
      </c>
    </row>
    <row r="169" spans="1:11" x14ac:dyDescent="0.25">
      <c r="A169" s="5">
        <v>259</v>
      </c>
      <c r="B169" s="24" t="s">
        <v>186</v>
      </c>
      <c r="C169" s="5" t="s">
        <v>8</v>
      </c>
      <c r="D169" s="7" t="s">
        <v>29</v>
      </c>
      <c r="E169" s="7">
        <v>25</v>
      </c>
      <c r="F169" s="6">
        <v>5</v>
      </c>
      <c r="G169" s="6">
        <f>E169-SUMIF([1]Salida!$A$2:$A$974,A169,[1]Salida!$D$2:$D$974)</f>
        <v>23</v>
      </c>
      <c r="H169" s="6" t="str">
        <f t="shared" si="5"/>
        <v>hay suficiente</v>
      </c>
      <c r="I169" s="8">
        <v>42992</v>
      </c>
      <c r="J169" s="9">
        <v>1.5</v>
      </c>
      <c r="K169" s="9">
        <f t="shared" si="6"/>
        <v>34.5</v>
      </c>
    </row>
    <row r="170" spans="1:11" x14ac:dyDescent="0.25">
      <c r="A170" s="5">
        <v>260</v>
      </c>
      <c r="B170" s="23" t="s">
        <v>187</v>
      </c>
      <c r="C170" s="5" t="s">
        <v>8</v>
      </c>
      <c r="D170" s="6" t="s">
        <v>26</v>
      </c>
      <c r="E170" s="6">
        <v>10</v>
      </c>
      <c r="F170" s="6">
        <v>5</v>
      </c>
      <c r="G170" s="6">
        <f>E170-SUMIF([1]Salida!$A$2:$A$974,A170,[1]Salida!$D$2:$D$974)</f>
        <v>8</v>
      </c>
      <c r="H170" s="6" t="str">
        <f t="shared" si="5"/>
        <v>hay suficiente</v>
      </c>
      <c r="I170" s="25">
        <v>43004</v>
      </c>
      <c r="J170" s="9">
        <v>38.979999999999997</v>
      </c>
      <c r="K170" s="9">
        <f t="shared" si="6"/>
        <v>311.83999999999997</v>
      </c>
    </row>
    <row r="171" spans="1:11" x14ac:dyDescent="0.25">
      <c r="A171" s="5">
        <v>261</v>
      </c>
      <c r="B171" s="24" t="s">
        <v>188</v>
      </c>
      <c r="C171" s="5" t="s">
        <v>8</v>
      </c>
      <c r="D171" s="6" t="s">
        <v>26</v>
      </c>
      <c r="E171" s="7">
        <v>7</v>
      </c>
      <c r="F171" s="6">
        <v>5</v>
      </c>
      <c r="G171" s="6">
        <f>E171-SUMIF([1]Salida!$A$2:$A$974,A171,[1]Salida!$D$2:$D$974)</f>
        <v>2</v>
      </c>
      <c r="H171" s="6" t="str">
        <f t="shared" si="5"/>
        <v>solicitar material</v>
      </c>
      <c r="I171" s="8">
        <v>41818</v>
      </c>
      <c r="J171" s="9">
        <v>64.900000000000006</v>
      </c>
      <c r="K171" s="9">
        <f t="shared" si="6"/>
        <v>129.80000000000001</v>
      </c>
    </row>
    <row r="172" spans="1:11" x14ac:dyDescent="0.25">
      <c r="A172" s="5">
        <v>262</v>
      </c>
      <c r="B172" s="23" t="s">
        <v>189</v>
      </c>
      <c r="C172" s="5" t="s">
        <v>8</v>
      </c>
      <c r="D172" s="7" t="s">
        <v>35</v>
      </c>
      <c r="E172" s="7">
        <v>27</v>
      </c>
      <c r="F172" s="6">
        <v>5</v>
      </c>
      <c r="G172" s="6">
        <f>E172-SUMIF([1]Salida!$A$2:$A$974,A172,[1]Salida!$D$2:$D$974)</f>
        <v>27</v>
      </c>
      <c r="H172" s="6" t="str">
        <f>IF(F172&gt;0,IF(G172&lt;F172+1,"solicitar material","hay suficiente"),"sin dato stock minimo")</f>
        <v>hay suficiente</v>
      </c>
      <c r="I172" s="10">
        <v>42905</v>
      </c>
      <c r="J172" s="9">
        <v>328</v>
      </c>
      <c r="K172" s="9">
        <f t="shared" si="6"/>
        <v>8856</v>
      </c>
    </row>
    <row r="173" spans="1:11" x14ac:dyDescent="0.25">
      <c r="A173" s="5">
        <v>263</v>
      </c>
      <c r="B173" s="24" t="s">
        <v>190</v>
      </c>
      <c r="C173" s="5" t="s">
        <v>11</v>
      </c>
      <c r="D173" s="7" t="s">
        <v>35</v>
      </c>
      <c r="E173" s="7">
        <v>2</v>
      </c>
      <c r="F173" s="6">
        <v>5</v>
      </c>
      <c r="G173" s="6">
        <f>E173-SUMIF([1]Salida!$A$2:$A$974,A173,[1]Salida!$D$2:$D$974)</f>
        <v>2</v>
      </c>
      <c r="H173" s="6" t="str">
        <f>IF(F173&gt;0,IF(G173&lt;F173+1,"solicitar material","hay suficiente"),"sin dato stock minimo")</f>
        <v>solicitar material</v>
      </c>
      <c r="I173" s="10">
        <v>42905</v>
      </c>
      <c r="J173" s="9">
        <v>186</v>
      </c>
      <c r="K173" s="9">
        <f t="shared" si="6"/>
        <v>372</v>
      </c>
    </row>
    <row r="174" spans="1:11" x14ac:dyDescent="0.25">
      <c r="A174" s="5">
        <v>264</v>
      </c>
      <c r="B174" s="23" t="s">
        <v>191</v>
      </c>
      <c r="C174" s="5" t="s">
        <v>11</v>
      </c>
      <c r="D174" s="7" t="s">
        <v>35</v>
      </c>
      <c r="E174" s="7">
        <v>2</v>
      </c>
      <c r="F174" s="6">
        <v>5</v>
      </c>
      <c r="G174" s="6">
        <f>E174-SUMIF([1]Salida!$A$2:$A$974,A174,[1]Salida!$D$2:$D$974)</f>
        <v>1</v>
      </c>
      <c r="H174" s="6" t="str">
        <f>IF(F174&gt;0,IF(G174&lt;F174+1,"solicitar material","hay suficiente"),"sin dato stock minimo")</f>
        <v>solicitar material</v>
      </c>
      <c r="I174" s="10">
        <v>42905</v>
      </c>
      <c r="J174" s="9">
        <v>179</v>
      </c>
      <c r="K174" s="9">
        <f t="shared" si="6"/>
        <v>179</v>
      </c>
    </row>
    <row r="175" spans="1:11" x14ac:dyDescent="0.25">
      <c r="A175" s="5">
        <v>265</v>
      </c>
      <c r="B175" s="24" t="s">
        <v>192</v>
      </c>
      <c r="C175" s="5" t="s">
        <v>11</v>
      </c>
      <c r="D175" s="7" t="s">
        <v>35</v>
      </c>
      <c r="E175" s="7">
        <v>3</v>
      </c>
      <c r="F175" s="6">
        <v>5</v>
      </c>
      <c r="G175" s="6">
        <f>E175-SUMIF([1]Salida!$A$2:$A$974,A175,[1]Salida!$D$2:$D$974)</f>
        <v>3</v>
      </c>
      <c r="H175" s="6" t="str">
        <f>IF(F175&gt;0,IF(G175&lt;F175+1,"solicitar material","hay suficiente"),"sin dato stock minimo")</f>
        <v>solicitar material</v>
      </c>
      <c r="I175" s="10">
        <v>42905</v>
      </c>
      <c r="J175" s="9">
        <v>186</v>
      </c>
      <c r="K175" s="9">
        <f t="shared" si="6"/>
        <v>558</v>
      </c>
    </row>
    <row r="176" spans="1:11" x14ac:dyDescent="0.25">
      <c r="A176" s="5">
        <v>266</v>
      </c>
      <c r="B176" s="23" t="s">
        <v>193</v>
      </c>
      <c r="C176" s="5" t="s">
        <v>8</v>
      </c>
      <c r="D176" s="6" t="s">
        <v>26</v>
      </c>
      <c r="E176" s="7">
        <v>9</v>
      </c>
      <c r="F176" s="6">
        <v>5</v>
      </c>
      <c r="G176" s="6">
        <f>E176-SUMIF([1]Salida!$A$2:$A$974,A176,[1]Salida!$D$2:$D$974)</f>
        <v>9</v>
      </c>
      <c r="H176" s="6" t="str">
        <f>IF(F176&gt;0,IF(G176&lt;F176+1,"solicitar material","hay suficiente"),"sin dato stock minimo")</f>
        <v>hay suficiente</v>
      </c>
      <c r="I176" s="8">
        <v>42965</v>
      </c>
      <c r="J176" s="9">
        <v>6000</v>
      </c>
      <c r="K176" s="9">
        <f t="shared" si="6"/>
        <v>54000</v>
      </c>
    </row>
    <row r="177" spans="1:11" x14ac:dyDescent="0.25">
      <c r="A177" s="5">
        <v>267</v>
      </c>
      <c r="B177" s="24" t="s">
        <v>194</v>
      </c>
      <c r="C177" s="5" t="s">
        <v>8</v>
      </c>
      <c r="D177" s="6" t="s">
        <v>26</v>
      </c>
      <c r="E177" s="6">
        <v>6</v>
      </c>
      <c r="F177" s="6">
        <v>5</v>
      </c>
      <c r="G177" s="6">
        <f>E177-SUMIF([1]Salida!$A$2:$A$974,A177,[1]Salida!$D$2:$D$974)</f>
        <v>5</v>
      </c>
      <c r="H177" s="6" t="str">
        <f t="shared" si="5"/>
        <v>solicitar material</v>
      </c>
      <c r="I177" s="8">
        <v>42965</v>
      </c>
      <c r="J177" s="9">
        <v>4600</v>
      </c>
      <c r="K177" s="9">
        <f t="shared" si="6"/>
        <v>23000</v>
      </c>
    </row>
    <row r="178" spans="1:11" x14ac:dyDescent="0.25">
      <c r="A178" s="5">
        <v>268</v>
      </c>
      <c r="B178" s="23" t="s">
        <v>195</v>
      </c>
      <c r="C178" s="5" t="s">
        <v>8</v>
      </c>
      <c r="D178" s="6" t="s">
        <v>26</v>
      </c>
      <c r="E178" s="7">
        <v>3</v>
      </c>
      <c r="F178" s="6">
        <v>5</v>
      </c>
      <c r="G178" s="6">
        <f>E178-SUMIF([1]Salida!$A$2:$A$974,A178,[1]Salida!$D$2:$D$974)</f>
        <v>2</v>
      </c>
      <c r="H178" s="6" t="str">
        <f t="shared" ref="H178:H193" si="7">IF(F178&gt;0,IF(G178&lt;F178+1,"solicitar material","hay suficiente"),"sin dato stock minimo")</f>
        <v>solicitar material</v>
      </c>
      <c r="I178" s="8">
        <v>42965</v>
      </c>
      <c r="J178" s="9">
        <v>2359.44</v>
      </c>
      <c r="K178" s="9">
        <f t="shared" si="6"/>
        <v>4718.88</v>
      </c>
    </row>
    <row r="179" spans="1:11" x14ac:dyDescent="0.25">
      <c r="A179" s="5">
        <v>269</v>
      </c>
      <c r="B179" s="24" t="s">
        <v>196</v>
      </c>
      <c r="C179" s="5" t="s">
        <v>8</v>
      </c>
      <c r="D179" s="6" t="s">
        <v>26</v>
      </c>
      <c r="E179" s="7">
        <v>14</v>
      </c>
      <c r="F179" s="6">
        <v>5</v>
      </c>
      <c r="G179" s="6">
        <f>E179-SUMIF([1]Salida!$A$2:$A$974,A179,[1]Salida!$D$2:$D$974)</f>
        <v>13</v>
      </c>
      <c r="H179" s="6" t="str">
        <f t="shared" si="7"/>
        <v>hay suficiente</v>
      </c>
      <c r="I179" s="8">
        <v>42965</v>
      </c>
      <c r="J179" s="9">
        <v>3835</v>
      </c>
      <c r="K179" s="9">
        <f t="shared" si="6"/>
        <v>49855</v>
      </c>
    </row>
    <row r="180" spans="1:11" x14ac:dyDescent="0.25">
      <c r="A180" s="5">
        <v>270</v>
      </c>
      <c r="B180" s="23" t="s">
        <v>197</v>
      </c>
      <c r="C180" s="5" t="s">
        <v>8</v>
      </c>
      <c r="D180" s="6" t="s">
        <v>26</v>
      </c>
      <c r="E180" s="7">
        <v>1</v>
      </c>
      <c r="F180" s="6">
        <v>5</v>
      </c>
      <c r="G180" s="6">
        <f>E180-SUMIF([1]Salida!$A$2:$A$974,A180,[1]Salida!$D$2:$D$974)</f>
        <v>1</v>
      </c>
      <c r="H180" s="6" t="str">
        <f t="shared" si="7"/>
        <v>solicitar material</v>
      </c>
      <c r="I180" s="8">
        <v>41818</v>
      </c>
      <c r="J180" s="9">
        <v>2500</v>
      </c>
      <c r="K180" s="9">
        <f t="shared" si="6"/>
        <v>2500</v>
      </c>
    </row>
    <row r="181" spans="1:11" x14ac:dyDescent="0.25">
      <c r="A181" s="5">
        <v>271</v>
      </c>
      <c r="B181" s="24" t="s">
        <v>198</v>
      </c>
      <c r="C181" s="5" t="s">
        <v>8</v>
      </c>
      <c r="D181" s="7" t="s">
        <v>29</v>
      </c>
      <c r="E181" s="7">
        <v>15</v>
      </c>
      <c r="F181" s="6">
        <v>5</v>
      </c>
      <c r="G181" s="6">
        <f>E181-SUMIF([1]Salida!$A$2:$A$974,A181,[1]Salida!$D$2:$D$974)</f>
        <v>14</v>
      </c>
      <c r="H181" s="6" t="str">
        <f t="shared" si="7"/>
        <v>hay suficiente</v>
      </c>
      <c r="I181" s="8">
        <v>43095</v>
      </c>
      <c r="J181" s="9">
        <v>165</v>
      </c>
      <c r="K181" s="9">
        <f t="shared" si="6"/>
        <v>2310</v>
      </c>
    </row>
    <row r="182" spans="1:11" x14ac:dyDescent="0.25">
      <c r="A182" s="5">
        <v>272</v>
      </c>
      <c r="B182" s="23" t="s">
        <v>199</v>
      </c>
      <c r="C182" s="5" t="s">
        <v>8</v>
      </c>
      <c r="D182" s="6" t="s">
        <v>26</v>
      </c>
      <c r="E182" s="7">
        <v>4</v>
      </c>
      <c r="F182" s="6">
        <v>5</v>
      </c>
      <c r="G182" s="6">
        <f>E182-SUMIF([1]Salida!$A$2:$A$974,A182,[1]Salida!$D$2:$D$974)</f>
        <v>4</v>
      </c>
      <c r="H182" s="6" t="str">
        <f t="shared" si="7"/>
        <v>solicitar material</v>
      </c>
      <c r="I182" s="8">
        <v>41818</v>
      </c>
      <c r="J182" s="9">
        <v>49.01</v>
      </c>
      <c r="K182" s="9">
        <f t="shared" si="6"/>
        <v>196.04</v>
      </c>
    </row>
    <row r="183" spans="1:11" x14ac:dyDescent="0.25">
      <c r="A183" s="5">
        <v>273</v>
      </c>
      <c r="B183" s="24" t="s">
        <v>200</v>
      </c>
      <c r="C183" s="5" t="s">
        <v>8</v>
      </c>
      <c r="D183" s="6" t="s">
        <v>26</v>
      </c>
      <c r="E183" s="7">
        <v>8</v>
      </c>
      <c r="F183" s="6">
        <v>5</v>
      </c>
      <c r="G183" s="6">
        <f>E183-SUMIF([1]Salida!$A$2:$A$974,A183,[1]Salida!$D$2:$D$974)</f>
        <v>8</v>
      </c>
      <c r="H183" s="6" t="str">
        <f t="shared" si="7"/>
        <v>hay suficiente</v>
      </c>
      <c r="I183" s="8">
        <v>42636</v>
      </c>
      <c r="J183" s="9">
        <v>1500</v>
      </c>
      <c r="K183" s="9">
        <f t="shared" si="6"/>
        <v>12000</v>
      </c>
    </row>
    <row r="184" spans="1:11" x14ac:dyDescent="0.25">
      <c r="A184" s="5">
        <v>274</v>
      </c>
      <c r="B184" s="23" t="s">
        <v>201</v>
      </c>
      <c r="C184" s="5" t="s">
        <v>8</v>
      </c>
      <c r="D184" s="6" t="s">
        <v>26</v>
      </c>
      <c r="E184" s="7">
        <v>9</v>
      </c>
      <c r="F184" s="6">
        <v>5</v>
      </c>
      <c r="G184" s="6">
        <f>E184-SUMIF([1]Salida!$A$2:$A$974,A184,[1]Salida!$D$2:$D$974)</f>
        <v>8</v>
      </c>
      <c r="H184" s="6" t="str">
        <f t="shared" si="7"/>
        <v>hay suficiente</v>
      </c>
      <c r="I184" s="8">
        <v>42636</v>
      </c>
      <c r="J184" s="9">
        <v>1500</v>
      </c>
      <c r="K184" s="9">
        <f t="shared" si="6"/>
        <v>12000</v>
      </c>
    </row>
    <row r="185" spans="1:11" x14ac:dyDescent="0.25">
      <c r="A185" s="5">
        <v>275</v>
      </c>
      <c r="B185" s="24" t="s">
        <v>202</v>
      </c>
      <c r="C185" s="5" t="s">
        <v>8</v>
      </c>
      <c r="D185" s="6" t="s">
        <v>26</v>
      </c>
      <c r="E185" s="7">
        <v>8</v>
      </c>
      <c r="F185" s="6">
        <v>5</v>
      </c>
      <c r="G185" s="6">
        <f>E185-SUMIF([1]Salida!$A$2:$A$974,A185,[1]Salida!$D$2:$D$974)</f>
        <v>8</v>
      </c>
      <c r="H185" s="6" t="str">
        <f t="shared" si="7"/>
        <v>hay suficiente</v>
      </c>
      <c r="I185" s="8">
        <v>42636</v>
      </c>
      <c r="J185" s="9">
        <v>1500</v>
      </c>
      <c r="K185" s="9">
        <f t="shared" si="6"/>
        <v>12000</v>
      </c>
    </row>
    <row r="186" spans="1:11" x14ac:dyDescent="0.25">
      <c r="A186" s="5">
        <v>276</v>
      </c>
      <c r="B186" s="23" t="s">
        <v>203</v>
      </c>
      <c r="C186" s="5" t="s">
        <v>8</v>
      </c>
      <c r="D186" s="6" t="s">
        <v>26</v>
      </c>
      <c r="E186" s="7">
        <v>6</v>
      </c>
      <c r="F186" s="6">
        <v>5</v>
      </c>
      <c r="G186" s="6">
        <f>E186-SUMIF([1]Salida!$A$2:$A$974,A186,[1]Salida!$D$2:$D$974)</f>
        <v>6</v>
      </c>
      <c r="H186" s="6" t="str">
        <f t="shared" si="7"/>
        <v>hay suficiente</v>
      </c>
      <c r="I186" s="8">
        <v>42965</v>
      </c>
      <c r="J186" s="9">
        <v>1500</v>
      </c>
      <c r="K186" s="9">
        <f t="shared" si="6"/>
        <v>9000</v>
      </c>
    </row>
    <row r="187" spans="1:11" x14ac:dyDescent="0.25">
      <c r="A187" s="5">
        <v>277</v>
      </c>
      <c r="B187" s="24" t="s">
        <v>204</v>
      </c>
      <c r="C187" s="5" t="s">
        <v>8</v>
      </c>
      <c r="D187" s="6" t="s">
        <v>26</v>
      </c>
      <c r="E187" s="7">
        <v>7</v>
      </c>
      <c r="F187" s="6">
        <v>5</v>
      </c>
      <c r="G187" s="6">
        <f>E187-SUMIF([1]Salida!$A$2:$A$974,A187,[1]Salida!$D$2:$D$974)</f>
        <v>7</v>
      </c>
      <c r="H187" s="6" t="str">
        <f t="shared" si="7"/>
        <v>hay suficiente</v>
      </c>
      <c r="I187" s="8">
        <v>42636</v>
      </c>
      <c r="J187" s="9">
        <v>2500</v>
      </c>
      <c r="K187" s="9">
        <f t="shared" si="6"/>
        <v>17500</v>
      </c>
    </row>
    <row r="188" spans="1:11" x14ac:dyDescent="0.25">
      <c r="A188" s="5">
        <v>278</v>
      </c>
      <c r="B188" s="23" t="s">
        <v>205</v>
      </c>
      <c r="C188" s="5" t="s">
        <v>8</v>
      </c>
      <c r="D188" s="6" t="s">
        <v>26</v>
      </c>
      <c r="E188" s="7">
        <v>42</v>
      </c>
      <c r="F188" s="6">
        <v>5</v>
      </c>
      <c r="G188" s="6">
        <f>E188-SUMIF([1]Salida!$A$2:$A$974,A188,[1]Salida!$D$2:$D$974)</f>
        <v>41</v>
      </c>
      <c r="H188" s="6" t="str">
        <f t="shared" si="7"/>
        <v>hay suficiente</v>
      </c>
      <c r="I188" s="8">
        <v>41818</v>
      </c>
      <c r="J188" s="9">
        <v>18.850000000000001</v>
      </c>
      <c r="K188" s="9">
        <f t="shared" si="6"/>
        <v>772.85</v>
      </c>
    </row>
    <row r="189" spans="1:11" x14ac:dyDescent="0.25">
      <c r="A189" s="5">
        <v>279</v>
      </c>
      <c r="B189" s="24" t="s">
        <v>206</v>
      </c>
      <c r="C189" s="5" t="s">
        <v>8</v>
      </c>
      <c r="D189" s="6" t="s">
        <v>26</v>
      </c>
      <c r="E189" s="7">
        <v>5</v>
      </c>
      <c r="F189" s="6">
        <v>5</v>
      </c>
      <c r="G189" s="6">
        <f>E189-SUMIF([1]Salida!$A$2:$A$974,A189,[1]Salida!$D$2:$D$974)</f>
        <v>5</v>
      </c>
      <c r="H189" s="6" t="str">
        <f t="shared" si="7"/>
        <v>solicitar material</v>
      </c>
      <c r="I189" s="8">
        <v>41818</v>
      </c>
      <c r="J189" s="9">
        <v>37.700000000000003</v>
      </c>
      <c r="K189" s="9">
        <f t="shared" si="6"/>
        <v>188.5</v>
      </c>
    </row>
    <row r="190" spans="1:11" x14ac:dyDescent="0.25">
      <c r="A190" s="5">
        <v>280</v>
      </c>
      <c r="B190" s="23" t="s">
        <v>207</v>
      </c>
      <c r="C190" s="5" t="s">
        <v>10</v>
      </c>
      <c r="D190" s="7" t="s">
        <v>29</v>
      </c>
      <c r="E190" s="7">
        <v>261</v>
      </c>
      <c r="F190" s="6">
        <v>5</v>
      </c>
      <c r="G190" s="6">
        <f>E190-SUMIF([1]Salida!$A$2:$A$974,A190,[1]Salida!$D$2:$D$974)</f>
        <v>258</v>
      </c>
      <c r="H190" s="6" t="str">
        <f t="shared" si="7"/>
        <v>hay suficiente</v>
      </c>
      <c r="I190" s="6"/>
      <c r="J190" s="9">
        <v>25.88</v>
      </c>
      <c r="K190" s="9">
        <f t="shared" si="6"/>
        <v>6677.04</v>
      </c>
    </row>
    <row r="191" spans="1:11" x14ac:dyDescent="0.25">
      <c r="A191" s="5">
        <v>281</v>
      </c>
      <c r="B191" s="24" t="s">
        <v>208</v>
      </c>
      <c r="C191" s="5" t="s">
        <v>10</v>
      </c>
      <c r="D191" s="7" t="s">
        <v>29</v>
      </c>
      <c r="E191" s="11">
        <v>1020</v>
      </c>
      <c r="F191" s="6">
        <v>5</v>
      </c>
      <c r="G191" s="6">
        <f>E191-SUMIF([1]Salida!$A$2:$A$974,A191,[1]Salida!$D$2:$D$974)</f>
        <v>1019</v>
      </c>
      <c r="H191" s="6" t="str">
        <f t="shared" si="7"/>
        <v>hay suficiente</v>
      </c>
      <c r="I191" s="6"/>
      <c r="J191" s="9">
        <v>48.97</v>
      </c>
      <c r="K191" s="9">
        <f t="shared" si="6"/>
        <v>49900.43</v>
      </c>
    </row>
    <row r="192" spans="1:11" x14ac:dyDescent="0.25">
      <c r="A192" s="5">
        <v>282</v>
      </c>
      <c r="B192" s="23" t="s">
        <v>209</v>
      </c>
      <c r="C192" s="5" t="s">
        <v>10</v>
      </c>
      <c r="D192" s="7" t="s">
        <v>29</v>
      </c>
      <c r="E192" s="11">
        <v>1239</v>
      </c>
      <c r="F192" s="6">
        <v>5</v>
      </c>
      <c r="G192" s="6">
        <f>E192-SUMIF([1]Salida!$A$2:$A$974,A192,[1]Salida!$D$2:$D$974)</f>
        <v>1239</v>
      </c>
      <c r="H192" s="6" t="str">
        <f t="shared" si="7"/>
        <v>hay suficiente</v>
      </c>
      <c r="I192" s="6"/>
      <c r="J192" s="9">
        <v>81.42</v>
      </c>
      <c r="K192" s="9">
        <f t="shared" si="6"/>
        <v>100879.38</v>
      </c>
    </row>
    <row r="193" spans="1:11" x14ac:dyDescent="0.25">
      <c r="A193" s="5">
        <v>283</v>
      </c>
      <c r="B193" s="24" t="s">
        <v>210</v>
      </c>
      <c r="C193" s="5" t="s">
        <v>8</v>
      </c>
      <c r="D193" s="7" t="s">
        <v>29</v>
      </c>
      <c r="E193" s="6">
        <v>10</v>
      </c>
      <c r="F193" s="6">
        <v>5</v>
      </c>
      <c r="G193" s="6">
        <f>E193-SUMIF([1]Salida!$A$2:$A$974,A193,[1]Salida!$D$2:$D$974)</f>
        <v>10</v>
      </c>
      <c r="H193" s="6" t="str">
        <f t="shared" si="7"/>
        <v>hay suficiente</v>
      </c>
      <c r="I193" s="8">
        <v>43095</v>
      </c>
      <c r="J193" s="9">
        <v>250</v>
      </c>
      <c r="K193" s="9">
        <f t="shared" si="6"/>
        <v>2500</v>
      </c>
    </row>
    <row r="194" spans="1:11" x14ac:dyDescent="0.25">
      <c r="A194" s="5">
        <v>284</v>
      </c>
      <c r="B194" s="23" t="s">
        <v>211</v>
      </c>
      <c r="C194" s="5" t="s">
        <v>8</v>
      </c>
      <c r="D194" s="7" t="s">
        <v>35</v>
      </c>
      <c r="E194" s="7">
        <v>0</v>
      </c>
      <c r="F194" s="6">
        <v>5</v>
      </c>
      <c r="G194" s="6">
        <f>E194-SUMIF([1]Salida!$A$2:$A$974,A194,[1]Salida!$D$2:$D$974)</f>
        <v>0</v>
      </c>
      <c r="H194" s="6" t="str">
        <f>IF(F194&gt;0,IF(G194&lt;F194+1,"solicitar material","hay suficiente"),"sin dato stock minimo")</f>
        <v>solicitar material</v>
      </c>
      <c r="I194" s="8">
        <v>42902</v>
      </c>
      <c r="J194" s="9">
        <v>23</v>
      </c>
      <c r="K194" s="9">
        <f t="shared" si="6"/>
        <v>0</v>
      </c>
    </row>
    <row r="195" spans="1:11" x14ac:dyDescent="0.25">
      <c r="A195" s="5">
        <v>285</v>
      </c>
      <c r="B195" s="24" t="s">
        <v>212</v>
      </c>
      <c r="C195" s="7" t="s">
        <v>8</v>
      </c>
      <c r="D195" s="7" t="s">
        <v>29</v>
      </c>
      <c r="E195" s="7">
        <v>0</v>
      </c>
      <c r="F195" s="6">
        <v>20</v>
      </c>
      <c r="G195" s="6">
        <f>E195-SUMIF([1]Salida!$A$2:$A$974,A195,[1]Salida!$D$2:$D$974)</f>
        <v>0</v>
      </c>
      <c r="H195" s="6" t="str">
        <f>IF(F195&gt;0,IF(G195&lt;F195+1,"solicitar material","hay suficiente"),"sin dato stock minimo")</f>
        <v>solicitar material</v>
      </c>
      <c r="I195" s="8">
        <v>42827</v>
      </c>
      <c r="J195" s="9">
        <v>62</v>
      </c>
      <c r="K195" s="9">
        <f t="shared" si="6"/>
        <v>0</v>
      </c>
    </row>
    <row r="196" spans="1:11" x14ac:dyDescent="0.25">
      <c r="A196" s="5">
        <v>286</v>
      </c>
      <c r="B196" s="23" t="s">
        <v>213</v>
      </c>
      <c r="C196" s="7" t="s">
        <v>8</v>
      </c>
      <c r="D196" s="6" t="s">
        <v>26</v>
      </c>
      <c r="E196" s="7">
        <v>20</v>
      </c>
      <c r="F196" s="6">
        <v>5</v>
      </c>
      <c r="G196" s="6">
        <f>E196-SUMIF([1]Salida!$A$2:$A$974,A196,[1]Salida!$D$2:$D$974)</f>
        <v>20</v>
      </c>
      <c r="H196" s="6" t="str">
        <f>IF(F196&gt;0,IF(G196&lt;F196+1,"solicitar material","hay suficiente"),"sin dato stock minimo")</f>
        <v>hay suficiente</v>
      </c>
      <c r="I196" s="25">
        <v>43095</v>
      </c>
      <c r="J196" s="9">
        <v>380</v>
      </c>
      <c r="K196" s="9">
        <f t="shared" si="6"/>
        <v>7600</v>
      </c>
    </row>
    <row r="197" spans="1:11" x14ac:dyDescent="0.25">
      <c r="A197" s="5">
        <v>287</v>
      </c>
      <c r="B197" s="24" t="s">
        <v>214</v>
      </c>
      <c r="C197" s="7" t="s">
        <v>8</v>
      </c>
      <c r="D197" s="7" t="s">
        <v>26</v>
      </c>
      <c r="E197" s="7">
        <v>2</v>
      </c>
      <c r="F197" s="6">
        <v>5</v>
      </c>
      <c r="G197" s="6">
        <f>E197-SUMIF([1]Salida!$A$2:$A$974,A197,[1]Salida!$D$2:$D$974)</f>
        <v>2</v>
      </c>
      <c r="H197" s="6" t="str">
        <f t="shared" ref="H197:H234" si="8">IF(F197&gt;0,IF(G197&lt;F197+1,"solicitar material","hay suficiente"),"sin dato stock minimo")</f>
        <v>solicitar material</v>
      </c>
      <c r="I197" s="8">
        <v>43095</v>
      </c>
      <c r="J197" s="9">
        <v>2754.24</v>
      </c>
      <c r="K197" s="9">
        <f t="shared" si="6"/>
        <v>5508.48</v>
      </c>
    </row>
    <row r="198" spans="1:11" x14ac:dyDescent="0.25">
      <c r="A198" s="5">
        <v>288</v>
      </c>
      <c r="B198" s="23" t="s">
        <v>215</v>
      </c>
      <c r="C198" s="5" t="s">
        <v>8</v>
      </c>
      <c r="D198" s="7" t="s">
        <v>26</v>
      </c>
      <c r="E198" s="7">
        <v>2</v>
      </c>
      <c r="F198" s="6">
        <v>5</v>
      </c>
      <c r="G198" s="6">
        <f>E198-SUMIF([1]Salida!$A$2:$A$974,A198,[1]Salida!$D$2:$D$974)</f>
        <v>2</v>
      </c>
      <c r="H198" s="6" t="str">
        <f t="shared" si="8"/>
        <v>solicitar material</v>
      </c>
      <c r="I198" s="8">
        <v>41818</v>
      </c>
      <c r="J198" s="9">
        <v>3500</v>
      </c>
      <c r="K198" s="9">
        <f t="shared" si="6"/>
        <v>7000</v>
      </c>
    </row>
    <row r="199" spans="1:11" x14ac:dyDescent="0.25">
      <c r="A199" s="5">
        <v>289</v>
      </c>
      <c r="B199" s="24" t="s">
        <v>216</v>
      </c>
      <c r="C199" s="7" t="s">
        <v>8</v>
      </c>
      <c r="D199" s="7" t="s">
        <v>26</v>
      </c>
      <c r="E199" s="7">
        <v>1</v>
      </c>
      <c r="F199" s="6">
        <v>5</v>
      </c>
      <c r="G199" s="6">
        <f>E199-SUMIF([1]Salida!$A$2:$A$974,A199,[1]Salida!$D$2:$D$974)</f>
        <v>1</v>
      </c>
      <c r="H199" s="6" t="str">
        <f t="shared" si="8"/>
        <v>solicitar material</v>
      </c>
      <c r="I199" s="8">
        <v>41818</v>
      </c>
      <c r="J199" s="9">
        <v>3500</v>
      </c>
      <c r="K199" s="9">
        <f t="shared" si="6"/>
        <v>3500</v>
      </c>
    </row>
    <row r="200" spans="1:11" x14ac:dyDescent="0.25">
      <c r="A200" s="5">
        <v>290</v>
      </c>
      <c r="B200" s="23" t="s">
        <v>217</v>
      </c>
      <c r="C200" s="7" t="s">
        <v>8</v>
      </c>
      <c r="D200" s="7" t="s">
        <v>26</v>
      </c>
      <c r="E200" s="7">
        <v>2</v>
      </c>
      <c r="F200" s="6">
        <v>5</v>
      </c>
      <c r="G200" s="6">
        <f>E200-SUMIF([1]Salida!$A$2:$A$974,A200,[1]Salida!$D$2:$D$974)</f>
        <v>2</v>
      </c>
      <c r="H200" s="6" t="str">
        <f t="shared" si="8"/>
        <v>solicitar material</v>
      </c>
      <c r="I200" s="8">
        <v>41818</v>
      </c>
      <c r="J200" s="9">
        <v>3500</v>
      </c>
      <c r="K200" s="9">
        <f t="shared" si="6"/>
        <v>7000</v>
      </c>
    </row>
    <row r="201" spans="1:11" x14ac:dyDescent="0.25">
      <c r="A201" s="5">
        <v>291</v>
      </c>
      <c r="B201" s="24" t="s">
        <v>218</v>
      </c>
      <c r="C201" s="5" t="s">
        <v>8</v>
      </c>
      <c r="D201" s="7" t="s">
        <v>26</v>
      </c>
      <c r="E201" s="7">
        <v>8</v>
      </c>
      <c r="F201" s="6">
        <v>5</v>
      </c>
      <c r="G201" s="6">
        <f>E201-SUMIF([1]Salida!$A$2:$A$974,A201,[1]Salida!$D$2:$D$974)</f>
        <v>8</v>
      </c>
      <c r="H201" s="6" t="str">
        <f t="shared" si="8"/>
        <v>hay suficiente</v>
      </c>
      <c r="I201" s="8">
        <v>41818</v>
      </c>
      <c r="J201" s="9">
        <v>2500</v>
      </c>
      <c r="K201" s="9">
        <f t="shared" si="6"/>
        <v>20000</v>
      </c>
    </row>
    <row r="202" spans="1:11" x14ac:dyDescent="0.25">
      <c r="A202" s="5">
        <v>292</v>
      </c>
      <c r="B202" s="23" t="s">
        <v>219</v>
      </c>
      <c r="C202" s="5" t="s">
        <v>8</v>
      </c>
      <c r="D202" s="7" t="s">
        <v>26</v>
      </c>
      <c r="E202" s="7">
        <v>0</v>
      </c>
      <c r="F202" s="6">
        <v>5</v>
      </c>
      <c r="G202" s="6">
        <f>E202-SUMIF([1]Salida!$A$2:$A$974,A202,[1]Salida!$D$2:$D$974)</f>
        <v>0</v>
      </c>
      <c r="H202" s="6" t="str">
        <f t="shared" si="8"/>
        <v>solicitar material</v>
      </c>
      <c r="I202" s="8">
        <v>41818</v>
      </c>
      <c r="J202" s="9">
        <v>2500</v>
      </c>
      <c r="K202" s="9">
        <f t="shared" ref="K202:K234" si="9">G202*J202</f>
        <v>0</v>
      </c>
    </row>
    <row r="203" spans="1:11" x14ac:dyDescent="0.25">
      <c r="A203" s="5">
        <v>293</v>
      </c>
      <c r="B203" s="24" t="s">
        <v>220</v>
      </c>
      <c r="C203" s="7" t="s">
        <v>8</v>
      </c>
      <c r="D203" s="7" t="s">
        <v>26</v>
      </c>
      <c r="E203" s="7">
        <v>8</v>
      </c>
      <c r="F203" s="6">
        <v>5</v>
      </c>
      <c r="G203" s="6">
        <f>E203-SUMIF([1]Salida!$A$2:$A$974,A203,[1]Salida!$D$2:$D$974)</f>
        <v>8</v>
      </c>
      <c r="H203" s="6" t="str">
        <f t="shared" si="8"/>
        <v>hay suficiente</v>
      </c>
      <c r="I203" s="8">
        <v>41818</v>
      </c>
      <c r="J203" s="9">
        <v>2500</v>
      </c>
      <c r="K203" s="9">
        <f t="shared" si="9"/>
        <v>20000</v>
      </c>
    </row>
    <row r="204" spans="1:11" x14ac:dyDescent="0.25">
      <c r="A204" s="5">
        <v>294</v>
      </c>
      <c r="B204" s="23" t="s">
        <v>221</v>
      </c>
      <c r="C204" s="5" t="s">
        <v>8</v>
      </c>
      <c r="D204" s="7" t="s">
        <v>26</v>
      </c>
      <c r="E204" s="7">
        <v>7</v>
      </c>
      <c r="F204" s="6">
        <v>5</v>
      </c>
      <c r="G204" s="6">
        <f>E204-SUMIF([1]Salida!$A$2:$A$974,A204,[1]Salida!$D$2:$D$974)</f>
        <v>7</v>
      </c>
      <c r="H204" s="6" t="str">
        <f t="shared" si="8"/>
        <v>hay suficiente</v>
      </c>
      <c r="I204" s="8">
        <v>41818</v>
      </c>
      <c r="J204" s="9">
        <v>2500</v>
      </c>
      <c r="K204" s="9">
        <f t="shared" si="9"/>
        <v>17500</v>
      </c>
    </row>
    <row r="205" spans="1:11" x14ac:dyDescent="0.25">
      <c r="A205" s="5">
        <v>295</v>
      </c>
      <c r="B205" s="24" t="s">
        <v>222</v>
      </c>
      <c r="C205" s="5" t="s">
        <v>9</v>
      </c>
      <c r="D205" s="7" t="s">
        <v>35</v>
      </c>
      <c r="E205" s="7">
        <v>1</v>
      </c>
      <c r="F205" s="6">
        <v>5</v>
      </c>
      <c r="G205" s="6">
        <f>E205-SUMIF([1]Salida!$A$2:$A$974,A205,[1]Salida!$D$2:$D$974)</f>
        <v>0</v>
      </c>
      <c r="H205" s="6" t="str">
        <f t="shared" si="8"/>
        <v>solicitar material</v>
      </c>
      <c r="I205" s="26">
        <v>42956</v>
      </c>
      <c r="J205" s="9">
        <v>90</v>
      </c>
      <c r="K205" s="9">
        <f t="shared" si="9"/>
        <v>0</v>
      </c>
    </row>
    <row r="206" spans="1:11" x14ac:dyDescent="0.25">
      <c r="A206" s="5">
        <v>296</v>
      </c>
      <c r="B206" s="23" t="s">
        <v>223</v>
      </c>
      <c r="C206" s="7" t="s">
        <v>8</v>
      </c>
      <c r="D206" s="7" t="s">
        <v>26</v>
      </c>
      <c r="E206" s="7">
        <v>10</v>
      </c>
      <c r="F206" s="6">
        <v>5</v>
      </c>
      <c r="G206" s="6">
        <f>E206-SUMIF([1]Salida!$A$2:$A$974,A206,[1]Salida!$D$2:$D$974)</f>
        <v>10</v>
      </c>
      <c r="H206" s="6" t="str">
        <f t="shared" si="8"/>
        <v>hay suficiente</v>
      </c>
      <c r="I206" s="8">
        <v>42827</v>
      </c>
      <c r="J206" s="9">
        <v>50</v>
      </c>
      <c r="K206" s="12">
        <f t="shared" si="9"/>
        <v>500</v>
      </c>
    </row>
    <row r="207" spans="1:11" x14ac:dyDescent="0.25">
      <c r="A207" s="5">
        <v>297</v>
      </c>
      <c r="B207" s="24" t="s">
        <v>224</v>
      </c>
      <c r="C207" s="7" t="s">
        <v>8</v>
      </c>
      <c r="D207" s="7" t="s">
        <v>26</v>
      </c>
      <c r="E207" s="7">
        <v>10</v>
      </c>
      <c r="F207" s="6">
        <v>5</v>
      </c>
      <c r="G207" s="6">
        <f>E207-SUMIF([1]Salida!$A$2:$A$974,A207,[1]Salida!$D$2:$D$974)</f>
        <v>10</v>
      </c>
      <c r="H207" s="6" t="str">
        <f t="shared" si="8"/>
        <v>hay suficiente</v>
      </c>
      <c r="I207" s="8">
        <v>42827</v>
      </c>
      <c r="J207" s="9">
        <v>50</v>
      </c>
      <c r="K207" s="12">
        <f t="shared" si="9"/>
        <v>500</v>
      </c>
    </row>
    <row r="208" spans="1:11" x14ac:dyDescent="0.25">
      <c r="A208" s="5">
        <v>298</v>
      </c>
      <c r="B208" s="23" t="s">
        <v>225</v>
      </c>
      <c r="C208" s="7" t="s">
        <v>8</v>
      </c>
      <c r="D208" s="7" t="s">
        <v>26</v>
      </c>
      <c r="E208" s="7">
        <v>10</v>
      </c>
      <c r="F208" s="6">
        <v>5</v>
      </c>
      <c r="G208" s="6">
        <f>E208-SUMIF([1]Salida!$A$2:$A$974,A208,[1]Salida!$D$2:$D$974)</f>
        <v>10</v>
      </c>
      <c r="H208" s="6" t="str">
        <f t="shared" si="8"/>
        <v>hay suficiente</v>
      </c>
      <c r="I208" s="8">
        <v>42827</v>
      </c>
      <c r="J208" s="9">
        <v>50</v>
      </c>
      <c r="K208" s="12">
        <f t="shared" si="9"/>
        <v>500</v>
      </c>
    </row>
    <row r="209" spans="1:11" x14ac:dyDescent="0.25">
      <c r="A209" s="5">
        <v>299</v>
      </c>
      <c r="B209" s="24" t="s">
        <v>226</v>
      </c>
      <c r="C209" s="7" t="s">
        <v>9</v>
      </c>
      <c r="D209" s="7" t="s">
        <v>29</v>
      </c>
      <c r="E209" s="7">
        <v>3</v>
      </c>
      <c r="F209" s="6">
        <v>5</v>
      </c>
      <c r="G209" s="6">
        <f>E209-SUMIF([1]Salida!$A$2:$A$974,A209,[1]Salida!$D$2:$D$974)</f>
        <v>3</v>
      </c>
      <c r="H209" s="6" t="str">
        <f t="shared" si="8"/>
        <v>solicitar material</v>
      </c>
      <c r="I209" s="8">
        <v>42992</v>
      </c>
      <c r="J209" s="9">
        <v>135</v>
      </c>
      <c r="K209" s="12">
        <f t="shared" si="9"/>
        <v>405</v>
      </c>
    </row>
    <row r="210" spans="1:11" x14ac:dyDescent="0.25">
      <c r="A210" s="5">
        <v>300</v>
      </c>
      <c r="B210" s="23" t="s">
        <v>227</v>
      </c>
      <c r="C210" s="7" t="s">
        <v>8</v>
      </c>
      <c r="D210" s="7" t="s">
        <v>29</v>
      </c>
      <c r="E210" s="7">
        <v>6</v>
      </c>
      <c r="F210" s="6">
        <v>5</v>
      </c>
      <c r="G210" s="6">
        <f>E210-SUMIF([1]Salida!$A$2:$A$974,A210,[1]Salida!$D$2:$D$974)</f>
        <v>4</v>
      </c>
      <c r="H210" s="6" t="str">
        <f t="shared" si="8"/>
        <v>solicitar material</v>
      </c>
      <c r="I210" s="8">
        <v>42992</v>
      </c>
      <c r="J210" s="9">
        <v>199</v>
      </c>
      <c r="K210" s="12">
        <f t="shared" si="9"/>
        <v>796</v>
      </c>
    </row>
    <row r="211" spans="1:11" x14ac:dyDescent="0.25">
      <c r="A211" s="5">
        <v>301</v>
      </c>
      <c r="B211" s="24" t="s">
        <v>228</v>
      </c>
      <c r="C211" s="7" t="s">
        <v>17</v>
      </c>
      <c r="D211" s="7" t="s">
        <v>29</v>
      </c>
      <c r="E211" s="7">
        <v>14</v>
      </c>
      <c r="F211" s="6">
        <v>5</v>
      </c>
      <c r="G211" s="6">
        <f>E211-SUMIF([1]Salida!$A$2:$A$974,A211,[1]Salida!$D$2:$D$974)</f>
        <v>14</v>
      </c>
      <c r="H211" s="6" t="str">
        <f t="shared" si="8"/>
        <v>hay suficiente</v>
      </c>
      <c r="I211" s="8">
        <v>43095</v>
      </c>
      <c r="J211" s="9">
        <v>46</v>
      </c>
      <c r="K211" s="12">
        <f t="shared" si="9"/>
        <v>644</v>
      </c>
    </row>
    <row r="212" spans="1:11" x14ac:dyDescent="0.25">
      <c r="A212" s="5">
        <v>302</v>
      </c>
      <c r="B212" s="23" t="s">
        <v>229</v>
      </c>
      <c r="C212" s="7" t="s">
        <v>8</v>
      </c>
      <c r="D212" s="7" t="s">
        <v>29</v>
      </c>
      <c r="E212" s="7">
        <v>12</v>
      </c>
      <c r="F212" s="6">
        <v>5</v>
      </c>
      <c r="G212" s="6">
        <f>E212-SUMIF([1]Salida!$A$2:$A$974,A212,[1]Salida!$D$2:$D$974)</f>
        <v>12</v>
      </c>
      <c r="H212" s="6" t="str">
        <f t="shared" si="8"/>
        <v>hay suficiente</v>
      </c>
      <c r="I212" s="8">
        <v>42992</v>
      </c>
      <c r="J212" s="9">
        <v>95</v>
      </c>
      <c r="K212" s="12">
        <f t="shared" si="9"/>
        <v>1140</v>
      </c>
    </row>
    <row r="213" spans="1:11" x14ac:dyDescent="0.25">
      <c r="A213" s="5">
        <v>303</v>
      </c>
      <c r="B213" s="24" t="s">
        <v>230</v>
      </c>
      <c r="C213" s="7" t="s">
        <v>11</v>
      </c>
      <c r="D213" s="7" t="s">
        <v>29</v>
      </c>
      <c r="E213" s="7">
        <v>2</v>
      </c>
      <c r="F213" s="6">
        <v>5</v>
      </c>
      <c r="G213" s="6">
        <f>E213-SUMIF([1]Salida!$A$2:$A$974,A213,[1]Salida!$D$2:$D$974)</f>
        <v>1</v>
      </c>
      <c r="H213" s="6" t="str">
        <f t="shared" si="8"/>
        <v>solicitar material</v>
      </c>
      <c r="I213" s="8">
        <v>42992</v>
      </c>
      <c r="J213" s="9">
        <v>195</v>
      </c>
      <c r="K213" s="12">
        <f t="shared" si="9"/>
        <v>195</v>
      </c>
    </row>
    <row r="214" spans="1:11" x14ac:dyDescent="0.25">
      <c r="A214" s="5">
        <v>304</v>
      </c>
      <c r="B214" s="23" t="s">
        <v>231</v>
      </c>
      <c r="C214" s="7" t="s">
        <v>18</v>
      </c>
      <c r="D214" s="7" t="s">
        <v>29</v>
      </c>
      <c r="E214" s="7">
        <v>6</v>
      </c>
      <c r="F214" s="6">
        <v>5</v>
      </c>
      <c r="G214" s="6">
        <f>E214-SUMIF([1]Salida!$A$2:$A$974,A214,[1]Salida!$D$2:$D$974)</f>
        <v>4</v>
      </c>
      <c r="H214" s="6" t="str">
        <f t="shared" si="8"/>
        <v>solicitar material</v>
      </c>
      <c r="I214" s="8">
        <v>42992</v>
      </c>
      <c r="J214" s="9">
        <v>54</v>
      </c>
      <c r="K214" s="12">
        <f t="shared" si="9"/>
        <v>216</v>
      </c>
    </row>
    <row r="215" spans="1:11" x14ac:dyDescent="0.25">
      <c r="A215" s="5">
        <v>305</v>
      </c>
      <c r="B215" s="24" t="s">
        <v>232</v>
      </c>
      <c r="C215" s="7" t="s">
        <v>8</v>
      </c>
      <c r="D215" s="7" t="s">
        <v>29</v>
      </c>
      <c r="E215" s="7">
        <v>3</v>
      </c>
      <c r="F215" s="6">
        <v>5</v>
      </c>
      <c r="G215" s="6">
        <f>E215-SUMIF([1]Salida!$A$2:$A$974,A215,[1]Salida!$D$2:$D$974)</f>
        <v>3</v>
      </c>
      <c r="H215" s="6" t="str">
        <f t="shared" si="8"/>
        <v>solicitar material</v>
      </c>
      <c r="I215" s="8">
        <v>42992</v>
      </c>
      <c r="J215" s="9">
        <v>65</v>
      </c>
      <c r="K215" s="12">
        <f t="shared" si="9"/>
        <v>195</v>
      </c>
    </row>
    <row r="216" spans="1:11" x14ac:dyDescent="0.25">
      <c r="A216" s="5">
        <v>306</v>
      </c>
      <c r="B216" s="23" t="s">
        <v>233</v>
      </c>
      <c r="C216" s="7" t="s">
        <v>8</v>
      </c>
      <c r="D216" s="7" t="s">
        <v>29</v>
      </c>
      <c r="E216" s="7">
        <v>20</v>
      </c>
      <c r="F216" s="6">
        <v>5</v>
      </c>
      <c r="G216" s="6">
        <f>E216-SUMIF([1]Salida!$A$2:$A$974,A216,[1]Salida!$D$2:$D$974)</f>
        <v>6</v>
      </c>
      <c r="H216" s="6" t="str">
        <f t="shared" si="8"/>
        <v>hay suficiente</v>
      </c>
      <c r="I216" s="8">
        <v>43095</v>
      </c>
      <c r="J216" s="9">
        <v>24</v>
      </c>
      <c r="K216" s="12">
        <f t="shared" si="9"/>
        <v>144</v>
      </c>
    </row>
    <row r="217" spans="1:11" x14ac:dyDescent="0.25">
      <c r="A217" s="5">
        <v>307</v>
      </c>
      <c r="B217" s="24" t="s">
        <v>234</v>
      </c>
      <c r="C217" s="7" t="s">
        <v>8</v>
      </c>
      <c r="D217" s="7" t="s">
        <v>29</v>
      </c>
      <c r="E217" s="7">
        <v>4</v>
      </c>
      <c r="F217" s="6">
        <v>5</v>
      </c>
      <c r="G217" s="6">
        <f>E217-SUMIF([1]Salida!$A$2:$A$974,A217,[1]Salida!$D$2:$D$974)</f>
        <v>4</v>
      </c>
      <c r="H217" s="6" t="str">
        <f t="shared" si="8"/>
        <v>solicitar material</v>
      </c>
      <c r="I217" s="8">
        <v>42992</v>
      </c>
      <c r="J217" s="9">
        <v>38.24</v>
      </c>
      <c r="K217" s="12">
        <f t="shared" si="9"/>
        <v>152.96</v>
      </c>
    </row>
    <row r="218" spans="1:11" x14ac:dyDescent="0.25">
      <c r="A218" s="5">
        <v>308</v>
      </c>
      <c r="B218" s="23" t="s">
        <v>235</v>
      </c>
      <c r="C218" s="7" t="s">
        <v>8</v>
      </c>
      <c r="D218" s="7" t="s">
        <v>29</v>
      </c>
      <c r="E218" s="7">
        <v>3</v>
      </c>
      <c r="F218" s="6">
        <v>5</v>
      </c>
      <c r="G218" s="6">
        <f>E218-SUMIF([1]Salida!$A$2:$A$974,A218,[1]Salida!$D$2:$D$974)</f>
        <v>3</v>
      </c>
      <c r="H218" s="6" t="str">
        <f t="shared" si="8"/>
        <v>solicitar material</v>
      </c>
      <c r="I218" s="8">
        <v>42998</v>
      </c>
      <c r="J218" s="9">
        <v>35</v>
      </c>
      <c r="K218" s="12">
        <f t="shared" si="9"/>
        <v>105</v>
      </c>
    </row>
    <row r="219" spans="1:11" x14ac:dyDescent="0.25">
      <c r="A219" s="5">
        <v>309</v>
      </c>
      <c r="B219" s="24" t="s">
        <v>236</v>
      </c>
      <c r="C219" s="7" t="s">
        <v>8</v>
      </c>
      <c r="D219" s="7" t="s">
        <v>29</v>
      </c>
      <c r="E219" s="7">
        <v>10</v>
      </c>
      <c r="F219" s="6">
        <v>5</v>
      </c>
      <c r="G219" s="6">
        <f>E219-SUMIF([1]Salida!$A$2:$A$974,A219,[1]Salida!$D$2:$D$974)</f>
        <v>10</v>
      </c>
      <c r="H219" s="6" t="str">
        <f t="shared" si="8"/>
        <v>hay suficiente</v>
      </c>
      <c r="I219" s="8">
        <v>42998</v>
      </c>
      <c r="J219" s="9">
        <v>45</v>
      </c>
      <c r="K219" s="12">
        <f t="shared" si="9"/>
        <v>450</v>
      </c>
    </row>
    <row r="220" spans="1:11" x14ac:dyDescent="0.25">
      <c r="A220" s="5">
        <v>310</v>
      </c>
      <c r="B220" s="23" t="s">
        <v>237</v>
      </c>
      <c r="C220" s="7" t="s">
        <v>8</v>
      </c>
      <c r="D220" s="7" t="s">
        <v>29</v>
      </c>
      <c r="E220" s="7">
        <v>11</v>
      </c>
      <c r="F220" s="6">
        <v>5</v>
      </c>
      <c r="G220" s="6">
        <f>E220-SUMIF([1]Salida!$A$2:$A$974,A220,[1]Salida!$D$2:$D$974)</f>
        <v>11</v>
      </c>
      <c r="H220" s="6" t="str">
        <f t="shared" si="8"/>
        <v>hay suficiente</v>
      </c>
      <c r="I220" s="8">
        <v>42998</v>
      </c>
      <c r="J220" s="9">
        <v>61.99</v>
      </c>
      <c r="K220" s="12">
        <f t="shared" si="9"/>
        <v>681.89</v>
      </c>
    </row>
    <row r="221" spans="1:11" x14ac:dyDescent="0.25">
      <c r="A221" s="5">
        <v>311</v>
      </c>
      <c r="B221" s="24" t="s">
        <v>238</v>
      </c>
      <c r="C221" s="7" t="s">
        <v>8</v>
      </c>
      <c r="D221" s="7" t="s">
        <v>26</v>
      </c>
      <c r="E221" s="7">
        <v>50</v>
      </c>
      <c r="F221" s="6">
        <v>5</v>
      </c>
      <c r="G221" s="6">
        <f>E221-SUMIF([1]Salida!$A$2:$A$974,A221,[1]Salida!$D$2:$D$974)</f>
        <v>48</v>
      </c>
      <c r="H221" s="6" t="str">
        <f t="shared" si="8"/>
        <v>hay suficiente</v>
      </c>
      <c r="I221" s="25">
        <v>43019</v>
      </c>
      <c r="J221" s="9">
        <v>40</v>
      </c>
      <c r="K221" s="12">
        <f t="shared" si="9"/>
        <v>1920</v>
      </c>
    </row>
    <row r="222" spans="1:11" x14ac:dyDescent="0.25">
      <c r="A222" s="5">
        <v>312</v>
      </c>
      <c r="B222" s="23" t="s">
        <v>239</v>
      </c>
      <c r="C222" s="7" t="s">
        <v>19</v>
      </c>
      <c r="D222" s="7" t="s">
        <v>26</v>
      </c>
      <c r="E222" s="7">
        <v>2</v>
      </c>
      <c r="F222" s="6">
        <v>5</v>
      </c>
      <c r="G222" s="6">
        <f>E222-SUMIF([1]Salida!$A$2:$A$974,A222,[1]Salida!$D$2:$D$974)</f>
        <v>2</v>
      </c>
      <c r="H222" s="6" t="str">
        <f t="shared" si="8"/>
        <v>solicitar material</v>
      </c>
      <c r="I222" s="25">
        <v>43019</v>
      </c>
      <c r="J222" s="9">
        <v>300</v>
      </c>
      <c r="K222" s="12">
        <f t="shared" si="9"/>
        <v>600</v>
      </c>
    </row>
    <row r="223" spans="1:11" x14ac:dyDescent="0.25">
      <c r="A223" s="5">
        <v>313</v>
      </c>
      <c r="B223" s="24" t="s">
        <v>240</v>
      </c>
      <c r="C223" s="7" t="s">
        <v>8</v>
      </c>
      <c r="D223" s="7" t="s">
        <v>26</v>
      </c>
      <c r="E223" s="7">
        <v>11</v>
      </c>
      <c r="F223" s="6">
        <v>5</v>
      </c>
      <c r="G223" s="6">
        <f>E223-SUMIF([1]Salida!$A$2:$A$974,A223,[1]Salida!$D$2:$D$974)</f>
        <v>10</v>
      </c>
      <c r="H223" s="6" t="str">
        <f t="shared" si="8"/>
        <v>hay suficiente</v>
      </c>
      <c r="I223" s="25">
        <v>43026</v>
      </c>
      <c r="J223" s="9">
        <v>250</v>
      </c>
      <c r="K223" s="12">
        <f t="shared" si="9"/>
        <v>2500</v>
      </c>
    </row>
    <row r="224" spans="1:11" x14ac:dyDescent="0.25">
      <c r="A224" s="5">
        <v>314</v>
      </c>
      <c r="B224" s="23" t="s">
        <v>241</v>
      </c>
      <c r="C224" s="7" t="s">
        <v>11</v>
      </c>
      <c r="D224" s="7" t="s">
        <v>35</v>
      </c>
      <c r="E224" s="7">
        <v>0</v>
      </c>
      <c r="F224" s="6">
        <v>5</v>
      </c>
      <c r="G224" s="6">
        <f>E224-SUMIF([1]Salida!$A$2:$A$974,A224,[1]Salida!$D$2:$D$974)</f>
        <v>0</v>
      </c>
      <c r="H224" s="6" t="str">
        <f t="shared" si="8"/>
        <v>solicitar material</v>
      </c>
      <c r="I224" s="13">
        <v>43040</v>
      </c>
      <c r="J224" s="9">
        <v>71</v>
      </c>
      <c r="K224" s="12">
        <f t="shared" si="9"/>
        <v>0</v>
      </c>
    </row>
    <row r="225" spans="1:11" x14ac:dyDescent="0.25">
      <c r="A225" s="5">
        <v>315</v>
      </c>
      <c r="B225" s="24" t="s">
        <v>242</v>
      </c>
      <c r="C225" s="14" t="s">
        <v>20</v>
      </c>
      <c r="D225" s="14" t="s">
        <v>35</v>
      </c>
      <c r="E225" s="14">
        <v>61</v>
      </c>
      <c r="F225" s="15">
        <v>50</v>
      </c>
      <c r="G225" s="6">
        <f>E225-SUMIF([1]Salida!$A$2:$A$974,A225,[1]Salida!$D$2:$D$974)</f>
        <v>43</v>
      </c>
      <c r="H225" s="15" t="str">
        <f t="shared" si="8"/>
        <v>solicitar material</v>
      </c>
      <c r="I225" s="16">
        <v>43056</v>
      </c>
      <c r="J225" s="17">
        <v>110</v>
      </c>
      <c r="K225" s="18">
        <f t="shared" si="9"/>
        <v>4730</v>
      </c>
    </row>
    <row r="226" spans="1:11" x14ac:dyDescent="0.25">
      <c r="A226" s="5">
        <v>316</v>
      </c>
      <c r="B226" s="23" t="s">
        <v>243</v>
      </c>
      <c r="C226" s="14" t="s">
        <v>8</v>
      </c>
      <c r="D226" s="14" t="s">
        <v>35</v>
      </c>
      <c r="E226" s="14">
        <v>136</v>
      </c>
      <c r="F226" s="15">
        <v>50</v>
      </c>
      <c r="G226" s="6">
        <f>E226-SUMIF([1]Salida!$A$2:$A$974,A226,[1]Salida!$D$2:$D$974)</f>
        <v>136</v>
      </c>
      <c r="H226" s="15" t="str">
        <f t="shared" si="8"/>
        <v>hay suficiente</v>
      </c>
      <c r="I226" s="16">
        <v>43060</v>
      </c>
      <c r="J226" s="17">
        <v>25</v>
      </c>
      <c r="K226" s="18">
        <f t="shared" si="9"/>
        <v>3400</v>
      </c>
    </row>
    <row r="227" spans="1:11" x14ac:dyDescent="0.25">
      <c r="A227" s="5">
        <v>317</v>
      </c>
      <c r="B227" s="24" t="s">
        <v>244</v>
      </c>
      <c r="C227" s="14" t="s">
        <v>8</v>
      </c>
      <c r="D227" s="14" t="s">
        <v>26</v>
      </c>
      <c r="E227" s="14">
        <v>3</v>
      </c>
      <c r="F227" s="15">
        <v>5</v>
      </c>
      <c r="G227" s="6">
        <f>E227-SUMIF([1]Salida!$A$2:$A$974,A227,[1]Salida!$D$2:$D$974)</f>
        <v>3</v>
      </c>
      <c r="H227" s="15" t="str">
        <f t="shared" si="8"/>
        <v>solicitar material</v>
      </c>
      <c r="I227" s="16"/>
      <c r="J227" s="17"/>
      <c r="K227" s="18">
        <f t="shared" si="9"/>
        <v>0</v>
      </c>
    </row>
    <row r="228" spans="1:11" x14ac:dyDescent="0.25">
      <c r="A228" s="5">
        <v>318</v>
      </c>
      <c r="B228" s="14" t="s">
        <v>245</v>
      </c>
      <c r="C228" s="14" t="s">
        <v>8</v>
      </c>
      <c r="D228" s="14" t="s">
        <v>26</v>
      </c>
      <c r="E228" s="14">
        <v>8</v>
      </c>
      <c r="F228" s="14">
        <v>5</v>
      </c>
      <c r="G228" s="6">
        <f>E228-SUMIF([1]Salida!$A$2:$A$974,A228,[1]Salida!$D$2:$D$974)</f>
        <v>8</v>
      </c>
      <c r="H228" s="15" t="str">
        <f t="shared" si="8"/>
        <v>hay suficiente</v>
      </c>
      <c r="I228" s="16"/>
      <c r="J228" s="17"/>
      <c r="K228" s="18">
        <f t="shared" si="9"/>
        <v>0</v>
      </c>
    </row>
    <row r="229" spans="1:11" x14ac:dyDescent="0.25">
      <c r="A229" s="5">
        <v>319</v>
      </c>
      <c r="B229" s="24" t="s">
        <v>246</v>
      </c>
      <c r="C229" s="14" t="s">
        <v>16</v>
      </c>
      <c r="D229" s="14" t="s">
        <v>29</v>
      </c>
      <c r="E229" s="14">
        <v>6</v>
      </c>
      <c r="F229" s="19">
        <v>5</v>
      </c>
      <c r="G229" s="6">
        <f>E229-SUMIF([1]Salida!$A$2:$A$974,A229,[1]Salida!$D$2:$D$974)</f>
        <v>3</v>
      </c>
      <c r="H229" s="15" t="str">
        <f t="shared" si="8"/>
        <v>solicitar material</v>
      </c>
      <c r="I229" s="16">
        <v>43095</v>
      </c>
      <c r="J229" s="17">
        <v>130</v>
      </c>
      <c r="K229" s="18">
        <f t="shared" si="9"/>
        <v>390</v>
      </c>
    </row>
    <row r="230" spans="1:11" x14ac:dyDescent="0.25">
      <c r="A230" s="5">
        <v>320</v>
      </c>
      <c r="B230" s="23" t="s">
        <v>247</v>
      </c>
      <c r="C230" s="14" t="s">
        <v>8</v>
      </c>
      <c r="D230" s="14" t="s">
        <v>29</v>
      </c>
      <c r="E230" s="14">
        <v>1</v>
      </c>
      <c r="F230" s="19">
        <v>5</v>
      </c>
      <c r="G230" s="6">
        <f>E230-SUMIF([1]Salida!$A$2:$A$974,A230,[1]Salida!$D$2:$D$974)</f>
        <v>1</v>
      </c>
      <c r="H230" s="15" t="str">
        <f t="shared" si="8"/>
        <v>solicitar material</v>
      </c>
      <c r="I230" s="16">
        <v>43095</v>
      </c>
      <c r="J230" s="17">
        <v>2595</v>
      </c>
      <c r="K230" s="18">
        <f t="shared" si="9"/>
        <v>2595</v>
      </c>
    </row>
    <row r="231" spans="1:11" x14ac:dyDescent="0.25">
      <c r="A231" s="5">
        <v>321</v>
      </c>
      <c r="B231" s="24" t="s">
        <v>248</v>
      </c>
      <c r="C231" s="14" t="s">
        <v>10</v>
      </c>
      <c r="D231" s="14" t="s">
        <v>29</v>
      </c>
      <c r="E231" s="14">
        <v>10</v>
      </c>
      <c r="F231" s="19">
        <v>5</v>
      </c>
      <c r="G231" s="6">
        <f>E231-SUMIF([1]Salida!$A$2:$A$974,A231,[1]Salida!$D$2:$D$974)</f>
        <v>10</v>
      </c>
      <c r="H231" s="15" t="str">
        <f t="shared" si="8"/>
        <v>hay suficiente</v>
      </c>
      <c r="I231" s="16">
        <v>43095</v>
      </c>
      <c r="J231" s="17">
        <v>19</v>
      </c>
      <c r="K231" s="18">
        <f t="shared" si="9"/>
        <v>190</v>
      </c>
    </row>
    <row r="232" spans="1:11" x14ac:dyDescent="0.25">
      <c r="A232" s="5">
        <v>322</v>
      </c>
      <c r="B232" s="23" t="s">
        <v>249</v>
      </c>
      <c r="C232" s="14" t="s">
        <v>8</v>
      </c>
      <c r="D232" s="14" t="s">
        <v>29</v>
      </c>
      <c r="E232" s="14">
        <v>40</v>
      </c>
      <c r="F232" s="19">
        <v>5</v>
      </c>
      <c r="G232" s="6">
        <f>E232-SUMIF([1]Salida!$A$2:$A$974,A232,[1]Salida!$D$2:$D$974)</f>
        <v>40</v>
      </c>
      <c r="H232" s="15" t="str">
        <f t="shared" si="8"/>
        <v>hay suficiente</v>
      </c>
      <c r="I232" s="16">
        <v>43095</v>
      </c>
      <c r="J232" s="17">
        <v>54</v>
      </c>
      <c r="K232" s="18">
        <f t="shared" si="9"/>
        <v>2160</v>
      </c>
    </row>
    <row r="233" spans="1:11" x14ac:dyDescent="0.25">
      <c r="A233" s="5">
        <v>323</v>
      </c>
      <c r="B233" s="24" t="s">
        <v>250</v>
      </c>
      <c r="C233" s="14" t="s">
        <v>8</v>
      </c>
      <c r="D233" s="14" t="s">
        <v>26</v>
      </c>
      <c r="E233" s="14">
        <v>3</v>
      </c>
      <c r="F233" s="19">
        <v>5</v>
      </c>
      <c r="G233" s="6">
        <f>E233-SUMIF([1]Salida!$A$2:$A$974,A233,[1]Salida!$D$2:$D$974)</f>
        <v>3</v>
      </c>
      <c r="H233" s="15" t="str">
        <f t="shared" si="8"/>
        <v>solicitar material</v>
      </c>
      <c r="I233" s="16">
        <v>43095</v>
      </c>
      <c r="J233" s="17">
        <v>504</v>
      </c>
      <c r="K233" s="18">
        <f t="shared" si="9"/>
        <v>1512</v>
      </c>
    </row>
    <row r="234" spans="1:11" x14ac:dyDescent="0.25">
      <c r="A234" s="5">
        <v>324</v>
      </c>
      <c r="B234" s="23" t="s">
        <v>251</v>
      </c>
      <c r="C234" s="14" t="s">
        <v>8</v>
      </c>
      <c r="D234" s="14" t="s">
        <v>26</v>
      </c>
      <c r="E234" s="14">
        <v>10</v>
      </c>
      <c r="F234" s="19">
        <v>5</v>
      </c>
      <c r="G234" s="6">
        <f>E234-SUMIF([1]Salida!$A$2:$A$974,A234,[1]Salida!$D$2:$D$974)</f>
        <v>10</v>
      </c>
      <c r="H234" s="15" t="str">
        <f t="shared" si="8"/>
        <v>hay suficiente</v>
      </c>
      <c r="I234" s="16">
        <v>43095</v>
      </c>
      <c r="J234" s="17">
        <v>139.83000000000001</v>
      </c>
      <c r="K234" s="18">
        <f t="shared" si="9"/>
        <v>1398.3000000000002</v>
      </c>
    </row>
    <row r="235" spans="1:11" x14ac:dyDescent="0.25">
      <c r="A235" s="20"/>
      <c r="B235" s="21"/>
      <c r="C235" s="14"/>
      <c r="D235" s="14"/>
      <c r="E235" s="14"/>
      <c r="F235" s="15"/>
      <c r="G235" s="15"/>
      <c r="H235" s="15"/>
      <c r="I235" s="15"/>
      <c r="J235" s="22"/>
      <c r="K235" s="22">
        <f>SUBTOTAL(109,Tabla23[Balance])</f>
        <v>1577392.2999999998</v>
      </c>
    </row>
  </sheetData>
  <mergeCells count="1">
    <mergeCell ref="A1:K8"/>
  </mergeCells>
  <conditionalFormatting sqref="H10:I234">
    <cfRule type="cellIs" dxfId="27" priority="3" stopIfTrue="1" operator="equal">
      <formula>"solicitar material"</formula>
    </cfRule>
  </conditionalFormatting>
  <conditionalFormatting sqref="G9">
    <cfRule type="colorScale" priority="2">
      <colorScale>
        <cfvo type="min"/>
        <cfvo type="max"/>
        <color theme="0"/>
        <color theme="0"/>
      </colorScale>
    </cfRule>
  </conditionalFormatting>
  <conditionalFormatting sqref="G9">
    <cfRule type="colorScale" priority="1">
      <colorScale>
        <cfvo type="min"/>
        <cfvo type="max"/>
        <color theme="0"/>
        <color theme="0" tint="-0.249977111117893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Paola Rodriguez Navarro</dc:creator>
  <cp:lastModifiedBy>Emma Paola Rodriguez Navarro</cp:lastModifiedBy>
  <dcterms:created xsi:type="dcterms:W3CDTF">2017-11-30T13:55:39Z</dcterms:created>
  <dcterms:modified xsi:type="dcterms:W3CDTF">2018-02-01T16:40:12Z</dcterms:modified>
</cp:coreProperties>
</file>