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defaultThemeVersion="124226"/>
  <mc:AlternateContent xmlns:mc="http://schemas.openxmlformats.org/markup-compatibility/2006">
    <mc:Choice Requires="x15">
      <x15ac:absPath xmlns:x15ac="http://schemas.microsoft.com/office/spreadsheetml/2010/11/ac" url="C:\Users\Rosmery.Hilario.DIGEIGDO\Desktop\Evaluaciones 2019 T2\PREELIMINAR\CONADIS\"/>
    </mc:Choice>
  </mc:AlternateContent>
  <xr:revisionPtr revIDLastSave="0" documentId="13_ncr:1_{82D42480-8F1A-44CF-8D95-71C315ED2D3B}" xr6:coauthVersionLast="43" xr6:coauthVersionMax="43" xr10:uidLastSave="{00000000-0000-0000-0000-000000000000}"/>
  <bookViews>
    <workbookView xWindow="-120" yWindow="-120" windowWidth="21840" windowHeight="13140" xr2:uid="{00000000-000D-0000-FFFF-FFFF00000000}"/>
  </bookViews>
  <sheets>
    <sheet name="Evaluación PT 2019" sheetId="9" r:id="rId1"/>
    <sheet name="Resumen de resultados" sheetId="12" r:id="rId2"/>
    <sheet name="Hoja1" sheetId="10" state="hidden" r:id="rId3"/>
  </sheets>
  <externalReferences>
    <externalReference r:id="rId4"/>
    <externalReference r:id="rId5"/>
  </externalReferences>
  <definedNames>
    <definedName name="_xlnm._FilterDatabase" localSheetId="0" hidden="1">'Evaluación PT 2019'!$A$12:$R$68</definedName>
    <definedName name="_xlnm._FilterDatabase" localSheetId="1" hidden="1">'[1]PRELIMINAR POA'!#REF!</definedName>
    <definedName name="_xlnm._FilterDatabase" hidden="1">'[1]PRELIMINAR POA'!#REF!</definedName>
    <definedName name="_xlnm.Print_Area" localSheetId="0">'Evaluación PT 2019'!$A$1:$R$68</definedName>
    <definedName name="_xlnm.Print_Area" localSheetId="1">#REF!</definedName>
    <definedName name="_xlnm.Print_Area">#REF!</definedName>
    <definedName name="MyExchangeRate" localSheetId="0">#REF!</definedName>
    <definedName name="MyExchangeRate" localSheetId="1">#REF!</definedName>
    <definedName name="MyExchangeRate">#REF!</definedName>
    <definedName name="OLE_LINK1" localSheetId="0">#REF!</definedName>
    <definedName name="OLE_LINK1" localSheetId="1">#REF!</definedName>
    <definedName name="OLE_LINK1">#REF!</definedName>
    <definedName name="_xlnm.Print_Titles" localSheetId="0">'Evaluación PT 2019'!$11:$13</definedName>
    <definedName name="_xlnm.Print_Titles" localSheetId="1">#REF!</definedName>
    <definedName name="_xlnm.Print_Titles">#REF!</definedName>
    <definedName name="x" localSheetId="0">#REF!</definedName>
    <definedName name="x" localSheetId="1">#REF!</definedName>
    <definedName name="x">#REF!</definedName>
    <definedName name="Z_1992F7E4_1E53_4481_BA17_DD12AA9F966D_.wvu.PrintArea" localSheetId="0" hidden="1">#REF!</definedName>
    <definedName name="Z_1992F7E4_1E53_4481_BA17_DD12AA9F966D_.wvu.PrintArea" localSheetId="1" hidden="1">#REF!</definedName>
    <definedName name="Z_1992F7E4_1E53_4481_BA17_DD12AA9F966D_.wvu.PrintArea" hidden="1">#REF!</definedName>
    <definedName name="Z_4636F452_EA90_4649_AA40_380207579D3F_.wvu.Rows" hidden="1">'[1]PRELIMINAR POA'!$191:$191,'[1]PRELIMINAR POA'!$3699:$3705</definedName>
    <definedName name="Z_A01F15F0_446B_4031_8939_F73EA6CB975B_.wvu.PrintArea" localSheetId="0" hidden="1">#REF!</definedName>
    <definedName name="Z_A01F15F0_446B_4031_8939_F73EA6CB975B_.wvu.PrintArea" localSheetId="1" hidden="1">#REF!</definedName>
    <definedName name="Z_A01F15F0_446B_4031_8939_F73EA6CB975B_.wvu.PrintArea" hidden="1">#REF!</definedName>
    <definedName name="Z_A01F15F0_446B_4031_8939_F73EA6CB975B_.wvu.Rows" hidden="1">'[2]POA GENERAL'!$191:$191,'[2]POA GENERAL'!$2787:$2787,'[2]POA GENERAL'!$3699:$3705</definedName>
    <definedName name="Z_A4678EA1_6D48_4DAD_9A41_8C1ADB2E3BBF_.wvu.PrintArea" localSheetId="0" hidden="1">#REF!</definedName>
    <definedName name="Z_A4678EA1_6D48_4DAD_9A41_8C1ADB2E3BBF_.wvu.PrintArea" localSheetId="1" hidden="1">#REF!</definedName>
    <definedName name="Z_A4678EA1_6D48_4DAD_9A41_8C1ADB2E3BBF_.wvu.PrintArea" hidden="1">#REF!</definedName>
    <definedName name="Z_A4678EA1_6D48_4DAD_9A41_8C1ADB2E3BBF_.wvu.Rows" hidden="1">'[1]PRELIMINAR POA'!$191:$191,'[1]PRELIMINAR POA'!$2787:$2787,'[1]PRELIMINAR POA'!$3699:$3705</definedName>
    <definedName name="Z_AD437F39_83AA_45A2_BE5C_6BF2B6959FBD_.wvu.PrintArea" localSheetId="0" hidden="1">#REF!</definedName>
    <definedName name="Z_AD437F39_83AA_45A2_BE5C_6BF2B6959FBD_.wvu.PrintArea" localSheetId="1" hidden="1">#REF!</definedName>
    <definedName name="Z_AD437F39_83AA_45A2_BE5C_6BF2B6959FBD_.wvu.PrintArea" hidden="1">#REF!</definedName>
    <definedName name="Z_BFDEDB31_9899_48A8_914B_CA36B71B031E_.wvu.PrintArea" localSheetId="0" hidden="1">#REF!</definedName>
    <definedName name="Z_BFDEDB31_9899_48A8_914B_CA36B71B031E_.wvu.PrintArea" localSheetId="1" hidden="1">#REF!</definedName>
    <definedName name="Z_BFDEDB31_9899_48A8_914B_CA36B71B031E_.wvu.PrintArea" hidden="1">#REF!</definedName>
    <definedName name="Z_BFDEDB31_9899_48A8_914B_CA36B71B031E_.wvu.Rows" hidden="1">'[1]PRELIMINAR POA'!$191:$191,'[1]PRELIMINAR POA'!$2787:$2787,'[1]PRELIMINAR POA'!$3699:$3705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1" i="9" l="1"/>
  <c r="Q26" i="9" l="1"/>
  <c r="E46" i="9"/>
  <c r="E39" i="9"/>
  <c r="C8" i="12"/>
  <c r="C7" i="12"/>
  <c r="C6" i="12"/>
  <c r="C5" i="12"/>
  <c r="Q64" i="9"/>
  <c r="Q63" i="9"/>
  <c r="Q62" i="9"/>
  <c r="Q59" i="9"/>
  <c r="Q60" i="9"/>
  <c r="Q54" i="9"/>
  <c r="Q49" i="9"/>
  <c r="Q46" i="9"/>
  <c r="Q44" i="9"/>
  <c r="Q43" i="9"/>
  <c r="Q39" i="9"/>
  <c r="Q31" i="9"/>
  <c r="Q25" i="9"/>
  <c r="Q16" i="9"/>
  <c r="Q15" i="9"/>
  <c r="Q21" i="9"/>
  <c r="Q17" i="9"/>
  <c r="C10" i="12" l="1"/>
  <c r="Q67" i="9" l="1"/>
  <c r="Q66" i="9"/>
  <c r="Q65" i="9"/>
  <c r="L8" i="12" l="1"/>
  <c r="L7" i="12"/>
  <c r="L6" i="12"/>
  <c r="L5" i="12"/>
  <c r="K8" i="12"/>
  <c r="K7" i="12"/>
  <c r="K6" i="12"/>
  <c r="K5" i="12"/>
  <c r="J8" i="12"/>
  <c r="J7" i="12"/>
  <c r="J6" i="12"/>
  <c r="J5" i="12"/>
  <c r="I8" i="12"/>
  <c r="I7" i="12"/>
  <c r="I6" i="12"/>
  <c r="I5" i="12"/>
  <c r="H8" i="12"/>
  <c r="H7" i="12"/>
  <c r="H6" i="12"/>
  <c r="H5" i="12"/>
  <c r="Q68" i="9" l="1"/>
  <c r="L9" i="12"/>
  <c r="K9" i="12"/>
  <c r="J9" i="12"/>
  <c r="I9" i="12"/>
  <c r="H9" i="12"/>
  <c r="M9" i="12" l="1"/>
  <c r="E5" i="12" s="1"/>
  <c r="E6" i="12" l="1"/>
  <c r="E8" i="12"/>
  <c r="E7" i="12"/>
  <c r="E9" i="12"/>
  <c r="E10" i="12" l="1"/>
</calcChain>
</file>

<file path=xl/sharedStrings.xml><?xml version="1.0" encoding="utf-8"?>
<sst xmlns="http://schemas.openxmlformats.org/spreadsheetml/2006/main" count="228" uniqueCount="158">
  <si>
    <t>No.</t>
  </si>
  <si>
    <t>Indicadores</t>
  </si>
  <si>
    <t>Parcial</t>
  </si>
  <si>
    <t>Cumplido</t>
  </si>
  <si>
    <t>C</t>
  </si>
  <si>
    <t>PA</t>
  </si>
  <si>
    <t>No cumplido</t>
  </si>
  <si>
    <t>NC</t>
  </si>
  <si>
    <t>Observaciones de la DIGEIG</t>
  </si>
  <si>
    <t>DIRECCIÓN GENERAL DE ÉTICA E INTEGRIDAD GUBERNAMENTAL</t>
  </si>
  <si>
    <t>Creada mediante Decreto No. 486-12, de fecha  21 de agosto 2012</t>
  </si>
  <si>
    <t>Comisión de Ética Pública (CEP)</t>
  </si>
  <si>
    <t xml:space="preserve">DATOS GENERALES DE LA INSTITUCIÓN </t>
  </si>
  <si>
    <t>Institución:</t>
  </si>
  <si>
    <t>PARA USO DE LA DIGEIG</t>
  </si>
  <si>
    <t xml:space="preserve">Ponderación </t>
  </si>
  <si>
    <t xml:space="preserve">Descripción </t>
  </si>
  <si>
    <t xml:space="preserve">Período de ejecución proyectado </t>
  </si>
  <si>
    <t xml:space="preserve">Medios de verificación </t>
  </si>
  <si>
    <t>Tecnico Evaluador:</t>
  </si>
  <si>
    <t xml:space="preserve">Valor de la actividad </t>
  </si>
  <si>
    <t xml:space="preserve">Cantidad de actividades proyectadas </t>
  </si>
  <si>
    <t>DETALLE DE LAS ACTIVIDADES PROGRAMADAS</t>
  </si>
  <si>
    <t>Puntuación otorgada</t>
  </si>
  <si>
    <t>Cantidad de Servidores en la institución:</t>
  </si>
  <si>
    <t>Pendiente</t>
  </si>
  <si>
    <t>N/A</t>
  </si>
  <si>
    <t>P</t>
  </si>
  <si>
    <t>No Aplica</t>
  </si>
  <si>
    <t>T1</t>
  </si>
  <si>
    <t>T2</t>
  </si>
  <si>
    <t>T3</t>
  </si>
  <si>
    <t>T4</t>
  </si>
  <si>
    <t xml:space="preserve">Leyenda </t>
  </si>
  <si>
    <t>Trimestre 1 (enero, febrero, marzo)</t>
  </si>
  <si>
    <t>Trimestre 2 (abril, mayo, junio)</t>
  </si>
  <si>
    <t>Trimestre 3 (julio, agosto, septiembre)</t>
  </si>
  <si>
    <t>Trimestre 4 (octubre, noviembre, diciembre)</t>
  </si>
  <si>
    <t>RESUMEN DE RESULTADOS</t>
  </si>
  <si>
    <t xml:space="preserve"> Descripción de lo realizado</t>
  </si>
  <si>
    <t>Fecha (s) de realización de la actividad</t>
  </si>
  <si>
    <t>Cantidad de actividades realizadas</t>
  </si>
  <si>
    <t>Aplicar encuestas para medir el conocimiento de los servidores públicos en la institución sobre temas relacionados a la ética, integridad, transparencia y prácticas anti-corrupción.</t>
  </si>
  <si>
    <t>Sensibilizar a los servidores públicos a través de charlas, talleres, cine fórums, seminarios, entre otras actividades; sobre temas relacionados a la ética en la función pública.</t>
  </si>
  <si>
    <t>Cantidad de personas proyectadas</t>
  </si>
  <si>
    <t xml:space="preserve"> - Hoja de registro de los participantes.
 - Convocatorias.
 - Correos electrónicos.
 - Comunicaciones. </t>
  </si>
  <si>
    <t>Asesorías de carácter moral a servidores públicos:
  a. Habilitar y administrar medios a través de los cuales los servidores públicos de la institución puedan solicitar asesorías sobre dudas de carácter moral en el ejercicio de sus funciones.
  b. Promoción de los recursos disponibles para estos fines.</t>
  </si>
  <si>
    <t>Realizar actividades en conmemoración al Día Nacional de la Ética Ciudadana (29 de abril).</t>
  </si>
  <si>
    <t xml:space="preserve"> - Hoja de registro de participantes.
 - Convocatorias.
 - Correos electrónicos.
 - Comunicaciones. </t>
  </si>
  <si>
    <t xml:space="preserve"> - Cantidad y tipo de sensibilizaciones realizadas.</t>
  </si>
  <si>
    <t>PROYECTO 1 - 23 pts.</t>
  </si>
  <si>
    <t>Realizar auditorias éticas aleatorias a los instrumentos de Transparencia Institucional a fin de garantizar la veracidad de las informaciones publicadas por la institución.</t>
  </si>
  <si>
    <t xml:space="preserve"> - Un informe anual que contenga información de monitoreos realizados durante todo el año.</t>
  </si>
  <si>
    <t xml:space="preserve"> - Cantidad de informes realizados y remitidos a la DIGEIG.</t>
  </si>
  <si>
    <t>PROYECTO 2 - 7 pts.</t>
  </si>
  <si>
    <t>Elaborar y mantener actualizada una base de datos de los sujetos obligados a presentar declaración jurada de bienes.</t>
  </si>
  <si>
    <t xml:space="preserve"> - Cantidad de sujetos obligados a presentar declaración jurada de bienes.
 - Cantidad de sujetos que presentaron su declaración jurada de bienes.</t>
  </si>
  <si>
    <t>Gestión de denuncias:</t>
  </si>
  <si>
    <t xml:space="preserve">  a. Disponer y administrar de un buzón de denuncias sobre prácticas anti-éticas y corrupción administrativa.</t>
  </si>
  <si>
    <t xml:space="preserve">   b. Mantener disponible un correo electrónico para la recepción de denuncias.</t>
  </si>
  <si>
    <t xml:space="preserve">   c. Sensibilizar a los servidores sobre la forma en que deben presentar sus denuncias y promocionar los medios disponibles.</t>
  </si>
  <si>
    <t xml:space="preserve"> - Cantidad y tipo de medios disponibles.
 - Cantidad y tipo de promociones realizadas.
 - Cantidad de servidores sensibilizados.</t>
  </si>
  <si>
    <t>Compromisos de comportamiento ético (Códigos de pautas éticas):</t>
  </si>
  <si>
    <t xml:space="preserve">  a. Elaborar y mantener actualizada una base de datos sobre los funcionarios nombrados por decreto presidencial en la institución.</t>
  </si>
  <si>
    <t xml:space="preserve">  b. Gestionar la firma de los funcionarios nombrados por decreto presidencial. </t>
  </si>
  <si>
    <t xml:space="preserve"> - Base de datos actualizada.</t>
  </si>
  <si>
    <t xml:space="preserve"> - Compromiso(s) de comportamiento ético firmado(s) y remitido(s) a la DIGEIG en original.</t>
  </si>
  <si>
    <t xml:space="preserve"> - Certificación de Recursos Humanos de la no existencia de funcionarios nombrados por decreto presidencial.</t>
  </si>
  <si>
    <t xml:space="preserve"> - Cantidad de funcionarios nombrados por decreto.
 - Cantidad de códigos de pautas éticas firmados.</t>
  </si>
  <si>
    <t xml:space="preserve">Monitorear y evaluar el contenido de los compromisos de comportamiento ético (códigos de pautas éticas) en la gestión de los firmantes. </t>
  </si>
  <si>
    <t>Informe de monitoreo y evaluacion firmados por los miembros de la CEP y remitido a la DIGEIG.</t>
  </si>
  <si>
    <t xml:space="preserve"> - Cantidad de informes realizados y remitido a la DIGEIG.</t>
  </si>
  <si>
    <t xml:space="preserve"> Código de ética institucional:
a. Elaboración y/o actualización del código de ética institucional.                                                                                        b.  Distribución y promoción de su contenido entre los servidores públicos de la institución.</t>
  </si>
  <si>
    <t xml:space="preserve"> - Codigo de ética elaborado y/o actualizado remitido a la DIGEIG.
 - Acuse de recibo.
 - Registro de asistencia.
 - Correos electrónicos.
 - Circulares.</t>
  </si>
  <si>
    <t xml:space="preserve"> - Cantidad de códigos de ética elaborados y/o actualizados.
- Cantidad de códigos de ética distribuidos.
- Cantidad de promociones realizadas.</t>
  </si>
  <si>
    <t>Conflictos de intereses:</t>
  </si>
  <si>
    <t xml:space="preserve"> - Registro de participantes.
 - Correos electrónicos.
 - Circulares.
 - Cuadro control de casos detectados.
 - Constancia de la no detección de casos de conflictos de intereses.</t>
  </si>
  <si>
    <t xml:space="preserve"> - Cantidad y tipo de sensibilizaciones realizadas.
 - Cantidad de casos con conflictos de intereses detectados.</t>
  </si>
  <si>
    <t>a.  Sensibilizar al personal sobre qué son conflictos de intereses y como detectarlos.</t>
  </si>
  <si>
    <t>b. Detectar potenciales casos de conflictos de intereses en la institución.</t>
  </si>
  <si>
    <t>Sensibilizar de forma presencial sobre los delitos de corrupción tipificados en la ley dominicana y presentar casos prácticos (Ej.: Cohecho, soborno, nepotismo, abuso de confianza, etc.)</t>
  </si>
  <si>
    <t xml:space="preserve"> - Cantidad y tipo de sensibilizaciones realizadas.
 - Cantidad de servidores sensibilizados.</t>
  </si>
  <si>
    <t>PROYECTO 3 - 47 pts.</t>
  </si>
  <si>
    <t>Verificar la implementación de la ley 41-08 de función pública u otra norma de gestión de Recursos Humanos aplicable a lo interno de la institución.  Levantar un informe que analice la ejecución de los siguientes componentes:
    a. Reclutamiento y selección del personal.
   b.  Seguimiento a la formación en ética pública al personal de nuevo ingreso.
    c.  Evaluación del desempeño.
    d. Régimen ético y disciplinario</t>
  </si>
  <si>
    <t xml:space="preserve"> - Un informe  anual que contemple la verificacion de los cuatro componentes remitido a la DIGEIG.</t>
  </si>
  <si>
    <t xml:space="preserve"> - Cantidad de informes realizados.</t>
  </si>
  <si>
    <t>Verificar el cumplimiento de los procedimientos de selección a los que están sujetas las contrataciones públicas, según el artículo 16 de la ley 340-06.</t>
  </si>
  <si>
    <t xml:space="preserve"> - Un informe  anual remitido a la DIGEIG.</t>
  </si>
  <si>
    <t>Desarrollar un piloto para la Identificación y mitigación de situaciones que facilitan o estimulan actos de corrupción o contrarios a los valores institucionales, en  las áreas más vulnerables de la organización.</t>
  </si>
  <si>
    <t xml:space="preserve"> - Cantidad de áreas seleccionadas.
 - Cantidad de riesgos de corrupción identificados.
 - Cantidad de acciones de mitigación propuestas.</t>
  </si>
  <si>
    <t>PROYECTO 4 - 23 pts.</t>
  </si>
  <si>
    <t xml:space="preserve">Realizar reuniones ordinarias mensuales para atender asuntos relativos al plan de acción. </t>
  </si>
  <si>
    <t xml:space="preserve"> - Doce (12) actas de reuniones ordinarias.</t>
  </si>
  <si>
    <t xml:space="preserve"> - Cantidad de reuniones ordinarias realizadas.</t>
  </si>
  <si>
    <t>Elaborar el plan de trabajo 2020, gestionar la inclusión en el POA institucional y asignación de fondos a las actividades que lo ameriten.</t>
  </si>
  <si>
    <t xml:space="preserve"> - Plan validado por la DIGEIG.</t>
  </si>
  <si>
    <t xml:space="preserve"> - Cantidad de planes validados. </t>
  </si>
  <si>
    <t>Llevar un registro de las Comisiones de ética o enlaces en las dependencias que tenga la institución en el interior del país.</t>
  </si>
  <si>
    <t xml:space="preserve"> - Cuadro control actulizado.
 - Comunicación notificando la no existencia de dependencias en el inteior del país.</t>
  </si>
  <si>
    <t xml:space="preserve"> - Cantidad de dependencias en el interior del pais.
 - Cantidad de CEP conformadas y en funcionamiento en las dependencias.
 - Cantidad de enlaces designados en las dependencias.</t>
  </si>
  <si>
    <t>Gestionar la designación de la comisión electoral para conformar la nueva CEP 2019-2021.</t>
  </si>
  <si>
    <t xml:space="preserve"> - Comunicación remitida a la DIGEIG notificando quienes componen la comisión electoral.</t>
  </si>
  <si>
    <t xml:space="preserve"> - Cantidad de comisiones electorales conformadas y notificadas a la DIGEIG.</t>
  </si>
  <si>
    <t>Presentar informe de gestión sobre las ejecutorias de la CEP 2017-2019, a ser entregada a la nueva CEP y la DIGEIG.</t>
  </si>
  <si>
    <t xml:space="preserve"> - Hoja de registro de participantes.
 - Convocatorias.
 - Correos electrónicos.
 - Comunicaciones. 
 - Fotos.
 - Informes.</t>
  </si>
  <si>
    <t xml:space="preserve"> - Informe de gestión recibido por la nueva CEP y la DIGEIG.</t>
  </si>
  <si>
    <t xml:space="preserve"> - Cantidad de informes elaborados y remitidos.</t>
  </si>
  <si>
    <t>Ejecución de otras actividades no contempladas en el presente plan, relativas a las atribuciones de las Comisiones de Ética, según el articulo 23 de la resolución 04/2017.</t>
  </si>
  <si>
    <t xml:space="preserve"> - Cantidad de actividades no proyectadas ejecutadas.</t>
  </si>
  <si>
    <t xml:space="preserve">  - Tabulación</t>
  </si>
  <si>
    <t xml:space="preserve">  - Cantidad de servidores sensibilizados.                          </t>
  </si>
  <si>
    <t>T1/T2/T3/T4</t>
  </si>
  <si>
    <t xml:space="preserve"> - Registro de solicitudes de asesorías recibidas y atendidas.
 - Correos promocionando medios disponibles.
 - Ciculares promocionando medios disponibles.
 - Constancia de no recepción de solicitudes de asesorías.</t>
  </si>
  <si>
    <t xml:space="preserve"> - Cantidad de encuestas aplicadas y tabuladas</t>
  </si>
  <si>
    <t xml:space="preserve"> - Cuadro control de denuncias recibidas y gestionadas.                                - Constancia de no recepción de denuncias.     - Correos promocionando medios disponibles.               - Ciculares promocionando medios disponibles.                         - Registro de participantes.</t>
  </si>
  <si>
    <t>CALIFICACION FINAL</t>
  </si>
  <si>
    <t>Matriz para evaluación del Plan de trabajo 2019</t>
  </si>
  <si>
    <t xml:space="preserve">Penalidad </t>
  </si>
  <si>
    <t xml:space="preserve">Ponderación de actividades </t>
  </si>
  <si>
    <t>Calificaciones</t>
  </si>
  <si>
    <t xml:space="preserve"> CUMPLIDO</t>
  </si>
  <si>
    <t>PARCIAL</t>
  </si>
  <si>
    <t>PENDIENTE</t>
  </si>
  <si>
    <t>NO CUMPLIDO</t>
  </si>
  <si>
    <t>CUMPLIDO</t>
  </si>
  <si>
    <t>TOTAL DE PONDERACIONES</t>
  </si>
  <si>
    <t>CALIFICACIÓN TOTAL</t>
  </si>
  <si>
    <t>Total</t>
  </si>
  <si>
    <t>Fecha de validación del plan de trabajo:</t>
  </si>
  <si>
    <t>CONSEJO NACIONAL DE DISCAPACIDAD (CONADIS)</t>
  </si>
  <si>
    <t>11 DE OCTRUBRE 2018</t>
  </si>
  <si>
    <t>ROSMERY HILARIO</t>
  </si>
  <si>
    <t>8/2/2019-13/03/2019-05/04/2019</t>
  </si>
  <si>
    <t>03/11/2016-07/12/2016-01/12/2017-25/4/2018</t>
  </si>
  <si>
    <t xml:space="preserve">Ver evidencia de envio de mensaje </t>
  </si>
  <si>
    <t>T1. Recibimos evidencia de esta actividad, pero se calificará en el último trimestre (T4)</t>
  </si>
  <si>
    <t>Se aplico encuesta a los servidores, ver evidencia</t>
  </si>
  <si>
    <r>
      <rPr>
        <b/>
        <sz val="16"/>
        <color theme="0"/>
        <rFont val="Arial"/>
        <family val="2"/>
      </rPr>
      <t>PARA LLENADO DE LAS CEP</t>
    </r>
    <r>
      <rPr>
        <sz val="16"/>
        <color theme="0"/>
        <rFont val="Arial"/>
        <family val="2"/>
      </rPr>
      <t xml:space="preserve"> </t>
    </r>
  </si>
  <si>
    <t>Ver evidencia de charla impartida al personal sobre el Dia Nacional de la Etica.</t>
  </si>
  <si>
    <t>T1: Codigo de Etica aprobado.  Ver evidencia
T2: Ver evidencia de la sensibilización realizada al resto del personal.
T3:
T4:</t>
  </si>
  <si>
    <t>T1:Ver evidencia de actas de las sesiones ordinarias de la CEP.
T2:Ver evidencia de actas de las sesiones ordinarias de la CEP.
T3:
T4:</t>
  </si>
  <si>
    <t>T1: No tenemos dependencia.. Ver respuesta via carta a la DIGEIG
T2:  Ver evidencia con el listados de los Elaces Regionales.</t>
  </si>
  <si>
    <t>Enviamos correo electronico cambiando esta actividad para el tercer trimestre.</t>
  </si>
  <si>
    <t>T1: Base de datos actualizada...Ver evidencia
T2: Base de datos actualizada...Ver evidencia
T3:
T4:</t>
  </si>
  <si>
    <t>T1: Punto a. Completado.. Ver evidencia 
T2: Ver evidencia de promocion y sensibilización de todo el personal sobre el uso del buzón, el correo de la CEP y otros medios disponible para presentar la denuncias por practicas anti-eticas y corrupción administrativa. 
T3:
T4:</t>
  </si>
  <si>
    <t xml:space="preserve">T1: punto a y b completado ver evidencia 
T2:  punto a y b completado ver evidencia
T3:
T4: </t>
  </si>
  <si>
    <r>
      <t xml:space="preserve">T1:Punto B No tenemos evidencias de casos, de conflictos de Intereses.
</t>
    </r>
    <r>
      <rPr>
        <sz val="14"/>
        <color rgb="FF0000FF"/>
        <rFont val="Arial"/>
        <family val="2"/>
      </rPr>
      <t xml:space="preserve">T2:.Se levantó acta de certificación de no recepción de denuncias por casos de conflictos de intereses para completar requerimiento del primer trimestre.   </t>
    </r>
    <r>
      <rPr>
        <sz val="14"/>
        <rFont val="Arial"/>
        <family val="2"/>
      </rPr>
      <t xml:space="preserve">
T2: Ver evidencia de acta de certificación de no recepción de denuncias por casos de conflictos de intereses para el segundo trimestre.   
T3:
T4:</t>
    </r>
  </si>
  <si>
    <r>
      <t>T1:  Se envio  la informacion  via correo electronico</t>
    </r>
    <r>
      <rPr>
        <sz val="14"/>
        <color rgb="FF0000FF"/>
        <rFont val="Arial"/>
        <family val="2"/>
      </rPr>
      <t>.</t>
    </r>
    <r>
      <rPr>
        <sz val="14"/>
        <rFont val="Arial"/>
        <family val="2"/>
      </rPr>
      <t xml:space="preserve">
</t>
    </r>
    <r>
      <rPr>
        <sz val="14"/>
        <color rgb="FF0000FF"/>
        <rFont val="Arial"/>
        <family val="2"/>
      </rPr>
      <t>T2:  Se levantó acta de certificación de no recepción de solicitudes de asesorias de carater moral para completar requerimiento del primer trimestre.</t>
    </r>
    <r>
      <rPr>
        <sz val="14"/>
        <rFont val="Arial"/>
        <family val="2"/>
      </rPr>
      <t xml:space="preserve">
T2:  Se levantó acta de certificación de no recepción de solicitudes de asesorias de carater moral para el segundo trimestre.
T3:
T4:</t>
    </r>
  </si>
  <si>
    <t>T2. Consulté a su técnico y no fue reorientada por las vias correspondiente,este tipo de proceso se realiza via correo y se debe enviar las causas que dió lugar a la no ejecución de la actividad, pueden realizarla en el T3, pero tendrá la mitad de la puntuación.</t>
  </si>
  <si>
    <t>T2. Recibimos las evidencias correspondiente.</t>
  </si>
  <si>
    <r>
      <t xml:space="preserve">T1. El medio de verificación  enviado no se corresponde, se debe enviar el cuadro control con las informaciones de los sujetos obligados. (base de datos). Esta actividad es continua, se debe enviar todos los semestres. </t>
    </r>
    <r>
      <rPr>
        <b/>
        <sz val="16"/>
        <rFont val="Arial"/>
        <family val="2"/>
      </rPr>
      <t>Enviaron en la apelación la base de datos.</t>
    </r>
    <r>
      <rPr>
        <sz val="14"/>
        <rFont val="Arial"/>
        <family val="2"/>
      </rPr>
      <t xml:space="preserve">
T2. Recibimos las evidencias correspondiente.</t>
    </r>
  </si>
  <si>
    <t xml:space="preserve">T1. Queda parcial por ser una actividad continua, se debe realizar todos los trimestre. 
T2. Queda parcial por ser una actividad continua, se debe realizar todos los trimestre. </t>
  </si>
  <si>
    <t>T1. Queda parcial porque solo se socializó a 43 servidores y esta proyectada a 100 servidores, completar en el T2.
T2. Completado en el T2.</t>
  </si>
  <si>
    <t>T1.  La promoción se realizó fuera del trimestre. También en caso de no recepción se debe enviar una constancia de no recepción de asesorias firmada por mínimo 4 miembros.
T2. Recibimos las evidencias correspondiente al T2 y recibimos la del T1.</t>
  </si>
  <si>
    <r>
      <t>T1. El medio de verificación  enviado no se corresponde, se debe enviar las minutas de las reuniones, no fotos</t>
    </r>
    <r>
      <rPr>
        <b/>
        <sz val="14"/>
        <rFont val="Arial"/>
        <family val="2"/>
      </rPr>
      <t>. Actas enviadas en la apelación.</t>
    </r>
    <r>
      <rPr>
        <sz val="14"/>
        <rFont val="Arial"/>
        <family val="2"/>
      </rPr>
      <t xml:space="preserve"> 
</t>
    </r>
    <r>
      <rPr>
        <sz val="14"/>
        <color rgb="FFFF0000"/>
        <rFont val="Arial"/>
        <family val="2"/>
      </rPr>
      <t>T2. Sin evidencias de reunirse en el mes de abril.</t>
    </r>
    <r>
      <rPr>
        <sz val="14"/>
        <rFont val="Arial"/>
        <family val="2"/>
      </rPr>
      <t xml:space="preserve"> </t>
    </r>
  </si>
  <si>
    <r>
      <t xml:space="preserve">T1. Recibimos la constancia de no regionales, pero se tiene conocimiento que existen enlaces en algunas regiones, favor enviar la base de datos de ese personal de las regiones, no importa que solo sea un servidor o informar si no están en la nómina.
</t>
    </r>
    <r>
      <rPr>
        <b/>
        <sz val="16"/>
        <color rgb="FFFF0000"/>
        <rFont val="Arial"/>
        <family val="2"/>
      </rPr>
      <t>T2. Recibimos el cuadro control, pero se requiere que coloquen el nombre del servidor de cada provincias. Colocar el nombre en la columna que dice titular.</t>
    </r>
  </si>
  <si>
    <r>
      <t xml:space="preserve">T1. Sólo recibimos foto del buzón, esta actividad tiene 3 literales, se debe promocionar el buzón, el correo de la CEP y sensibilizar a todo el personal de la forma de presentar la denuncia. 
</t>
    </r>
    <r>
      <rPr>
        <b/>
        <sz val="14"/>
        <color theme="1"/>
        <rFont val="Arial"/>
        <family val="2"/>
      </rPr>
      <t>T2. Recibimos las evidencias correspondiente, pero el linteral c estipula sensibilizar al personal sobre la manera de presentar su denuncia, en el T3 deben sensibilizar (personal o digital) sobre este tema</t>
    </r>
    <r>
      <rPr>
        <sz val="14"/>
        <color theme="1"/>
        <rFont val="Arial"/>
        <family val="2"/>
      </rPr>
      <t>.  Recibimos la constancia de no recepción del T1.</t>
    </r>
  </si>
  <si>
    <r>
      <t xml:space="preserve">T1. En caso de no recepción se debe enviar una constancia de no recepción de conflictos de intereses firmada por mínimo 4 miembros. No recibimos evidencia de esta actividad. 
</t>
    </r>
    <r>
      <rPr>
        <sz val="16"/>
        <color theme="1"/>
        <rFont val="Arial"/>
        <family val="2"/>
      </rPr>
      <t>T2. Recibimos las contancias de no repeción del T1 Y T2 por eso se colocó1.5 puntos y sobre el literal a  se colocó 4 puntos.</t>
    </r>
    <r>
      <rPr>
        <sz val="14"/>
        <color theme="1"/>
        <rFont val="Arial"/>
        <family val="2"/>
      </rPr>
      <t xml:space="preserve"> Deben tener pendiente tambien la cantidad sensibilizada con la cantidad proyectada.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</si>
</sst>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00_-;\-* #,##0.00_-;_-* &quot;-&quot;??_-;_-@_-"/>
    <numFmt numFmtId="165" formatCode="_([$€]* #,##0.00_);_([$€]* \(#,##0.00\);_([$€]* &quot;-&quot;??_);_(@_)"/>
    <numFmt numFmtId="166" formatCode="[$-C0A]mmmm\-yy;@"/>
    <numFmt numFmtId="167" formatCode="[$-C0A]d\-mmm\-yyyy;@"/>
    <numFmt numFmtId="168" formatCode="0.0"/>
  </numFmts>
  <fonts count="54">
    <font>
      <sz val="11"/>
      <color theme="1"/>
      <name val="Calibri"/>
      <family val="2"/>
      <scheme val="minor"/>
    </font>
    <font>
      <b/>
      <sz val="12"/>
      <name val="Arial"/>
      <family val="2"/>
    </font>
    <font>
      <sz val="10"/>
      <name val="Arial"/>
      <family val="2"/>
    </font>
    <font>
      <b/>
      <sz val="18"/>
      <name val="Arial"/>
      <family val="2"/>
    </font>
    <font>
      <b/>
      <sz val="14"/>
      <name val="Arial"/>
      <family val="2"/>
    </font>
    <font>
      <sz val="11"/>
      <color theme="1"/>
      <name val="Calibri"/>
      <family val="2"/>
      <scheme val="minor"/>
    </font>
    <font>
      <b/>
      <sz val="16"/>
      <name val="Arial"/>
      <family val="2"/>
    </font>
    <font>
      <sz val="11"/>
      <color theme="1"/>
      <name val="Arial"/>
      <family val="2"/>
    </font>
    <font>
      <b/>
      <sz val="16"/>
      <color theme="1"/>
      <name val="Arial"/>
      <family val="2"/>
    </font>
    <font>
      <b/>
      <sz val="14"/>
      <color theme="1"/>
      <name val="Arial"/>
      <family val="2"/>
    </font>
    <font>
      <sz val="11"/>
      <color indexed="8"/>
      <name val="Calibri"/>
      <family val="2"/>
    </font>
    <font>
      <sz val="11"/>
      <color theme="1"/>
      <name val="Calibri"/>
      <family val="3"/>
      <charset val="128"/>
      <scheme val="minor"/>
    </font>
    <font>
      <sz val="10"/>
      <color rgb="FF000000"/>
      <name val="Arial"/>
      <family val="2"/>
    </font>
    <font>
      <sz val="10"/>
      <color indexed="8"/>
      <name val="Arial"/>
      <family val="2"/>
    </font>
    <font>
      <sz val="18"/>
      <color theme="1"/>
      <name val="Arial"/>
      <family val="2"/>
    </font>
    <font>
      <sz val="18"/>
      <name val="Arial"/>
      <family val="2"/>
    </font>
    <font>
      <b/>
      <sz val="18"/>
      <color theme="1"/>
      <name val="Arial"/>
      <family val="2"/>
    </font>
    <font>
      <sz val="18"/>
      <color rgb="FFFF0000"/>
      <name val="Arial"/>
      <family val="2"/>
    </font>
    <font>
      <b/>
      <sz val="20"/>
      <name val="Arial"/>
      <family val="2"/>
    </font>
    <font>
      <b/>
      <sz val="18"/>
      <color rgb="FFFF0000"/>
      <name val="Arial"/>
      <family val="2"/>
    </font>
    <font>
      <b/>
      <sz val="22"/>
      <name val="Arial"/>
      <family val="2"/>
    </font>
    <font>
      <sz val="11"/>
      <name val="Calibri"/>
      <family val="2"/>
      <scheme val="minor"/>
    </font>
    <font>
      <i/>
      <sz val="10"/>
      <name val="Arial"/>
      <family val="2"/>
    </font>
    <font>
      <b/>
      <sz val="16"/>
      <name val="Calibri"/>
      <family val="2"/>
      <scheme val="minor"/>
    </font>
    <font>
      <b/>
      <sz val="12"/>
      <color theme="0"/>
      <name val="Arial"/>
      <family val="2"/>
    </font>
    <font>
      <sz val="14"/>
      <color theme="1"/>
      <name val="Calibri"/>
      <family val="2"/>
      <scheme val="minor"/>
    </font>
    <font>
      <sz val="14"/>
      <color theme="1"/>
      <name val="Arial"/>
      <family val="2"/>
    </font>
    <font>
      <sz val="14"/>
      <name val="Arial"/>
      <family val="2"/>
    </font>
    <font>
      <b/>
      <sz val="14"/>
      <color theme="0"/>
      <name val="Arial"/>
      <family val="2"/>
    </font>
    <font>
      <sz val="14"/>
      <name val="Calibri"/>
      <family val="2"/>
      <scheme val="minor"/>
    </font>
    <font>
      <sz val="11"/>
      <color rgb="FF000000"/>
      <name val="Calibri"/>
      <family val="2"/>
    </font>
    <font>
      <b/>
      <sz val="14"/>
      <color rgb="FF000000"/>
      <name val="Calibri"/>
      <family val="2"/>
    </font>
    <font>
      <b/>
      <sz val="11"/>
      <color theme="1"/>
      <name val="Arial"/>
      <family val="2"/>
    </font>
    <font>
      <sz val="16"/>
      <color theme="1"/>
      <name val="Arial"/>
      <family val="2"/>
    </font>
    <font>
      <b/>
      <sz val="11"/>
      <color theme="1"/>
      <name val="Calibri"/>
      <family val="2"/>
      <scheme val="minor"/>
    </font>
    <font>
      <b/>
      <sz val="16"/>
      <color theme="1"/>
      <name val="Calibri"/>
      <family val="2"/>
      <scheme val="minor"/>
    </font>
    <font>
      <b/>
      <sz val="10"/>
      <name val="Arial"/>
      <family val="2"/>
    </font>
    <font>
      <sz val="12"/>
      <color theme="1"/>
      <name val="Arial"/>
      <family val="2"/>
    </font>
    <font>
      <sz val="20"/>
      <name val="Arial"/>
      <family val="2"/>
    </font>
    <font>
      <i/>
      <sz val="14"/>
      <name val="Arial"/>
      <family val="2"/>
    </font>
    <font>
      <b/>
      <sz val="11"/>
      <name val="Calibri"/>
      <family val="2"/>
      <scheme val="minor"/>
    </font>
    <font>
      <b/>
      <sz val="14"/>
      <name val="Calibri"/>
      <family val="2"/>
      <scheme val="minor"/>
    </font>
    <font>
      <b/>
      <sz val="14"/>
      <color theme="0"/>
      <name val="Calibri"/>
      <family val="2"/>
      <scheme val="minor"/>
    </font>
    <font>
      <sz val="22"/>
      <color theme="1"/>
      <name val="Calibri"/>
      <family val="2"/>
      <scheme val="minor"/>
    </font>
    <font>
      <b/>
      <sz val="20"/>
      <color theme="1"/>
      <name val="Arial"/>
      <family val="2"/>
    </font>
    <font>
      <b/>
      <sz val="18"/>
      <color theme="1"/>
      <name val="Calibri"/>
      <family val="2"/>
      <scheme val="minor"/>
    </font>
    <font>
      <sz val="14"/>
      <color theme="0" tint="-0.249977111117893"/>
      <name val="Arial"/>
      <family val="2"/>
    </font>
    <font>
      <b/>
      <sz val="14"/>
      <color rgb="FF00B050"/>
      <name val="Arial"/>
      <family val="2"/>
    </font>
    <font>
      <sz val="14"/>
      <color rgb="FFFF0000"/>
      <name val="Arial"/>
      <family val="2"/>
    </font>
    <font>
      <sz val="16"/>
      <color theme="0"/>
      <name val="Arial"/>
      <family val="2"/>
    </font>
    <font>
      <b/>
      <sz val="16"/>
      <color theme="0"/>
      <name val="Arial"/>
      <family val="2"/>
    </font>
    <font>
      <sz val="14"/>
      <color rgb="FF0000FF"/>
      <name val="Arial"/>
      <family val="2"/>
    </font>
    <font>
      <b/>
      <sz val="16"/>
      <color rgb="FF006600"/>
      <name val="Arial"/>
      <family val="2"/>
    </font>
    <font>
      <b/>
      <sz val="16"/>
      <color rgb="FFFF0000"/>
      <name val="Arial"/>
      <family val="2"/>
    </font>
  </fonts>
  <fills count="2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8" tint="0.79998168889431442"/>
        <bgColor indexed="64"/>
      </patternFill>
    </fill>
    <fill>
      <patternFill patternType="solid">
        <fgColor theme="9" tint="-0.249977111117893"/>
        <bgColor indexed="64"/>
      </patternFill>
    </fill>
    <fill>
      <patternFill patternType="solid">
        <fgColor rgb="FFFEF9F4"/>
        <bgColor indexed="64"/>
      </patternFill>
    </fill>
    <fill>
      <patternFill patternType="solid">
        <fgColor rgb="FFFFFF99"/>
        <bgColor indexed="64"/>
      </patternFill>
    </fill>
    <fill>
      <patternFill patternType="solid">
        <fgColor rgb="FFFFC000"/>
        <bgColor indexed="64"/>
      </patternFill>
    </fill>
    <fill>
      <patternFill patternType="solid">
        <fgColor theme="1"/>
        <bgColor indexed="64"/>
      </patternFill>
    </fill>
    <fill>
      <patternFill patternType="solid">
        <fgColor rgb="FF006600"/>
        <bgColor indexed="64"/>
      </patternFill>
    </fill>
    <fill>
      <patternFill patternType="solid">
        <fgColor theme="7" tint="0.79998168889431442"/>
        <bgColor indexed="64"/>
      </patternFill>
    </fill>
    <fill>
      <patternFill patternType="solid">
        <fgColor theme="4"/>
        <bgColor indexed="64"/>
      </patternFill>
    </fill>
    <fill>
      <patternFill patternType="solid">
        <fgColor theme="3"/>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3" tint="-0.499984740745262"/>
        <bgColor indexed="64"/>
      </patternFill>
    </fill>
    <fill>
      <patternFill patternType="solid">
        <fgColor theme="5" tint="0.79998168889431442"/>
        <bgColor indexed="64"/>
      </patternFill>
    </fill>
    <fill>
      <patternFill patternType="solid">
        <fgColor rgb="FFFDFECE"/>
        <bgColor indexed="64"/>
      </patternFill>
    </fill>
    <fill>
      <patternFill patternType="solid">
        <fgColor theme="6" tint="0.39997558519241921"/>
        <bgColor indexed="64"/>
      </patternFill>
    </fill>
    <fill>
      <patternFill patternType="solid">
        <fgColor theme="0" tint="-4.9989318521683403E-2"/>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double">
        <color indexed="64"/>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dashDotDot">
        <color indexed="64"/>
      </bottom>
      <diagonal/>
    </border>
    <border>
      <left style="thin">
        <color indexed="64"/>
      </left>
      <right/>
      <top style="dashDotDot">
        <color indexed="64"/>
      </top>
      <bottom style="dashDotDot">
        <color indexed="64"/>
      </bottom>
      <diagonal/>
    </border>
    <border>
      <left style="thin">
        <color indexed="64"/>
      </left>
      <right/>
      <top style="dashDotDot">
        <color indexed="64"/>
      </top>
      <bottom style="thin">
        <color indexed="64"/>
      </bottom>
      <diagonal/>
    </border>
  </borders>
  <cellStyleXfs count="83">
    <xf numFmtId="0" fontId="0" fillId="0" borderId="0"/>
    <xf numFmtId="0" fontId="2" fillId="0" borderId="0"/>
    <xf numFmtId="0" fontId="2" fillId="0" borderId="0"/>
    <xf numFmtId="9" fontId="2" fillId="0" borderId="0" applyFont="0" applyFill="0" applyBorder="0" applyAlignment="0" applyProtection="0"/>
    <xf numFmtId="0" fontId="2" fillId="0" borderId="0"/>
    <xf numFmtId="9" fontId="10" fillId="0" borderId="0" applyFont="0" applyFill="0" applyBorder="0" applyAlignment="0" applyProtection="0"/>
    <xf numFmtId="0" fontId="11" fillId="0" borderId="0"/>
    <xf numFmtId="0" fontId="2" fillId="0" borderId="0"/>
    <xf numFmtId="9"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2" fillId="0"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7" fillId="0" borderId="0"/>
    <xf numFmtId="0" fontId="2" fillId="0" borderId="0"/>
    <xf numFmtId="0" fontId="12" fillId="0" borderId="0" applyNumberFormat="0" applyFont="0" applyBorder="0" applyProtection="0"/>
    <xf numFmtId="0" fontId="2" fillId="0" borderId="0"/>
    <xf numFmtId="0" fontId="12" fillId="0" borderId="0" applyNumberFormat="0" applyFont="0" applyBorder="0" applyProtection="0"/>
    <xf numFmtId="0" fontId="13" fillId="0" borderId="0" applyNumberFormat="0" applyFont="0" applyBorder="0" applyProtection="0"/>
    <xf numFmtId="0" fontId="2" fillId="0" borderId="0"/>
    <xf numFmtId="0" fontId="2" fillId="0" borderId="0"/>
    <xf numFmtId="0" fontId="2" fillId="0" borderId="0"/>
    <xf numFmtId="0" fontId="13" fillId="0" borderId="0" applyNumberFormat="0" applyFont="0" applyBorder="0" applyProtection="0"/>
    <xf numFmtId="0" fontId="2" fillId="0" borderId="0"/>
    <xf numFmtId="0" fontId="2" fillId="0" borderId="0"/>
    <xf numFmtId="0" fontId="2" fillId="0" borderId="0"/>
    <xf numFmtId="0" fontId="2" fillId="0" borderId="0"/>
    <xf numFmtId="0" fontId="13" fillId="0" borderId="0" applyNumberFormat="0" applyFont="0" applyBorder="0" applyProtection="0"/>
    <xf numFmtId="0" fontId="2" fillId="0" borderId="0"/>
    <xf numFmtId="0" fontId="12" fillId="0" borderId="0" applyNumberFormat="0" applyFont="0" applyBorder="0" applyProtection="0"/>
    <xf numFmtId="0" fontId="2" fillId="0" borderId="0"/>
    <xf numFmtId="0" fontId="2" fillId="0" borderId="0"/>
    <xf numFmtId="0" fontId="11" fillId="0" borderId="0"/>
    <xf numFmtId="0" fontId="2" fillId="0" borderId="0"/>
    <xf numFmtId="0" fontId="12" fillId="0" borderId="0"/>
    <xf numFmtId="0" fontId="5" fillId="0" borderId="0"/>
    <xf numFmtId="0" fontId="2" fillId="0" borderId="0"/>
    <xf numFmtId="0" fontId="5" fillId="0" borderId="0"/>
    <xf numFmtId="0" fontId="13" fillId="0" borderId="0"/>
    <xf numFmtId="0" fontId="2" fillId="0" borderId="0"/>
    <xf numFmtId="0" fontId="2" fillId="0" borderId="0"/>
    <xf numFmtId="0" fontId="2" fillId="0" borderId="0"/>
    <xf numFmtId="0" fontId="5" fillId="0" borderId="0"/>
    <xf numFmtId="0" fontId="2" fillId="0" borderId="0"/>
    <xf numFmtId="0" fontId="5" fillId="0" borderId="0"/>
    <xf numFmtId="0" fontId="5" fillId="0" borderId="0"/>
    <xf numFmtId="0" fontId="5" fillId="0" borderId="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0" fillId="0" borderId="0"/>
  </cellStyleXfs>
  <cellXfs count="457">
    <xf numFmtId="0" fontId="0" fillId="0" borderId="0" xfId="0"/>
    <xf numFmtId="0" fontId="7" fillId="0" borderId="0" xfId="0" applyFont="1"/>
    <xf numFmtId="0" fontId="7" fillId="0" borderId="0" xfId="0" applyFont="1" applyAlignment="1">
      <alignment horizontal="center" vertical="top"/>
    </xf>
    <xf numFmtId="0" fontId="14" fillId="0" borderId="0" xfId="0" applyFont="1"/>
    <xf numFmtId="0" fontId="16" fillId="0" borderId="0" xfId="0" applyFont="1" applyAlignment="1">
      <alignment horizontal="center" vertical="center" wrapText="1"/>
    </xf>
    <xf numFmtId="0" fontId="17" fillId="0" borderId="0" xfId="0" applyFont="1" applyAlignment="1">
      <alignment horizontal="left" vertical="center" wrapText="1"/>
    </xf>
    <xf numFmtId="0" fontId="20" fillId="0" borderId="0" xfId="0" applyFont="1" applyAlignment="1">
      <alignment vertical="center"/>
    </xf>
    <xf numFmtId="0" fontId="4" fillId="0" borderId="0" xfId="0" applyFont="1" applyAlignment="1">
      <alignment vertical="center"/>
    </xf>
    <xf numFmtId="0" fontId="0" fillId="2" borderId="0" xfId="0" applyFill="1" applyAlignment="1">
      <alignment vertical="center"/>
    </xf>
    <xf numFmtId="0" fontId="23" fillId="2" borderId="0" xfId="0" applyFont="1" applyFill="1" applyAlignment="1">
      <alignment horizontal="center" vertical="top"/>
    </xf>
    <xf numFmtId="0" fontId="23" fillId="2" borderId="0" xfId="0" applyFont="1" applyFill="1" applyAlignment="1">
      <alignment horizontal="center" vertical="center" wrapText="1"/>
    </xf>
    <xf numFmtId="0" fontId="23" fillId="2" borderId="0" xfId="0" applyFont="1" applyFill="1" applyAlignment="1">
      <alignment horizontal="center" vertical="center"/>
    </xf>
    <xf numFmtId="0" fontId="1" fillId="0" borderId="0" xfId="0" applyFont="1" applyAlignment="1">
      <alignment vertical="center"/>
    </xf>
    <xf numFmtId="0" fontId="24" fillId="0" borderId="0" xfId="0" applyFont="1" applyAlignment="1">
      <alignment vertical="center" wrapText="1"/>
    </xf>
    <xf numFmtId="0" fontId="1" fillId="2" borderId="0" xfId="0" applyFont="1" applyFill="1" applyAlignment="1">
      <alignment vertical="center"/>
    </xf>
    <xf numFmtId="0" fontId="22" fillId="2" borderId="0" xfId="0" applyFont="1" applyFill="1" applyAlignment="1">
      <alignment vertical="top"/>
    </xf>
    <xf numFmtId="0" fontId="6" fillId="2" borderId="0" xfId="0" applyFont="1" applyFill="1" applyAlignment="1">
      <alignment vertical="top"/>
    </xf>
    <xf numFmtId="0" fontId="3" fillId="0" borderId="0" xfId="1" applyFont="1" applyAlignment="1">
      <alignment vertical="center" wrapText="1"/>
    </xf>
    <xf numFmtId="0" fontId="15" fillId="0" borderId="0" xfId="0" applyFont="1" applyAlignment="1">
      <alignment vertical="top" wrapText="1"/>
    </xf>
    <xf numFmtId="0" fontId="15" fillId="3" borderId="0" xfId="0" applyFont="1" applyFill="1" applyAlignment="1">
      <alignment vertical="top" wrapText="1"/>
    </xf>
    <xf numFmtId="0" fontId="27" fillId="0" borderId="24" xfId="0" applyFont="1" applyBorder="1" applyAlignment="1">
      <alignment horizontal="center" vertical="center" wrapText="1"/>
    </xf>
    <xf numFmtId="0" fontId="29" fillId="2" borderId="0" xfId="0" applyFont="1" applyFill="1" applyAlignment="1">
      <alignment horizontal="center" vertical="center"/>
    </xf>
    <xf numFmtId="166" fontId="29" fillId="2" borderId="0" xfId="0" applyNumberFormat="1" applyFont="1" applyFill="1" applyAlignment="1">
      <alignment horizontal="center" vertical="center"/>
    </xf>
    <xf numFmtId="0" fontId="27" fillId="0" borderId="0" xfId="0" applyFont="1" applyAlignment="1">
      <alignment horizontal="center" vertical="center" wrapText="1"/>
    </xf>
    <xf numFmtId="0" fontId="26" fillId="0" borderId="0" xfId="0" applyFont="1" applyAlignment="1">
      <alignment horizontal="center" vertical="center"/>
    </xf>
    <xf numFmtId="0" fontId="8" fillId="6" borderId="1" xfId="0" applyFont="1" applyFill="1" applyBorder="1" applyAlignment="1">
      <alignment horizontal="left" vertical="center"/>
    </xf>
    <xf numFmtId="0" fontId="8" fillId="7" borderId="1" xfId="0" applyFont="1" applyFill="1" applyBorder="1" applyAlignment="1">
      <alignment horizontal="left" vertical="center"/>
    </xf>
    <xf numFmtId="0" fontId="8" fillId="9" borderId="1" xfId="0" applyFont="1" applyFill="1" applyBorder="1" applyAlignment="1">
      <alignment horizontal="left" vertical="center"/>
    </xf>
    <xf numFmtId="0" fontId="33" fillId="0" borderId="0" xfId="0" applyFont="1" applyAlignment="1">
      <alignment horizontal="left" vertical="center" wrapText="1"/>
    </xf>
    <xf numFmtId="0" fontId="9" fillId="0" borderId="0" xfId="0" applyFont="1" applyAlignment="1">
      <alignment horizontal="center" vertical="center"/>
    </xf>
    <xf numFmtId="0" fontId="6" fillId="11"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5" borderId="3" xfId="0" applyFont="1" applyFill="1" applyBorder="1" applyAlignment="1">
      <alignment horizontal="left" vertical="center"/>
    </xf>
    <xf numFmtId="0" fontId="6" fillId="11" borderId="3" xfId="0" applyFont="1" applyFill="1" applyBorder="1" applyAlignment="1">
      <alignment horizontal="center" vertical="center" wrapText="1"/>
    </xf>
    <xf numFmtId="0" fontId="9" fillId="0" borderId="12" xfId="0" applyFont="1" applyBorder="1" applyAlignment="1">
      <alignment horizontal="center" vertical="center"/>
    </xf>
    <xf numFmtId="0" fontId="8" fillId="0" borderId="14" xfId="0" applyFont="1" applyBorder="1" applyAlignment="1">
      <alignment horizontal="left" vertical="center" wrapText="1"/>
    </xf>
    <xf numFmtId="0" fontId="9" fillId="0" borderId="7" xfId="0" applyFont="1" applyBorder="1" applyAlignment="1">
      <alignment horizontal="center" vertical="center"/>
    </xf>
    <xf numFmtId="0" fontId="8" fillId="0" borderId="2" xfId="0" applyFont="1" applyBorder="1" applyAlignment="1">
      <alignment horizontal="left" vertical="center" wrapText="1"/>
    </xf>
    <xf numFmtId="0" fontId="9" fillId="0" borderId="5" xfId="0" applyFont="1" applyBorder="1" applyAlignment="1">
      <alignment horizontal="center" vertical="center"/>
    </xf>
    <xf numFmtId="0" fontId="7" fillId="0" borderId="0" xfId="0" applyFont="1" applyAlignment="1">
      <alignment vertical="center" wrapText="1"/>
    </xf>
    <xf numFmtId="0" fontId="27" fillId="10" borderId="0" xfId="0" applyFont="1" applyFill="1" applyAlignment="1" applyProtection="1">
      <alignment horizontal="center" vertical="center" wrapText="1"/>
      <protection locked="0"/>
    </xf>
    <xf numFmtId="0" fontId="25" fillId="2" borderId="25" xfId="0" applyFont="1" applyFill="1" applyBorder="1" applyAlignment="1">
      <alignment horizontal="left" vertical="center" wrapText="1"/>
    </xf>
    <xf numFmtId="0" fontId="27" fillId="2" borderId="25" xfId="0" applyFont="1" applyFill="1" applyBorder="1" applyAlignment="1">
      <alignment horizontal="left" vertical="center" wrapText="1"/>
    </xf>
    <xf numFmtId="1" fontId="26" fillId="22" borderId="15" xfId="0" applyNumberFormat="1" applyFont="1" applyFill="1" applyBorder="1" applyAlignment="1">
      <alignment horizontal="center" vertical="center"/>
    </xf>
    <xf numFmtId="1" fontId="27" fillId="22" borderId="10" xfId="0" applyNumberFormat="1" applyFont="1" applyFill="1" applyBorder="1" applyAlignment="1" applyProtection="1">
      <alignment horizontal="center" vertical="center"/>
      <protection locked="0"/>
    </xf>
    <xf numFmtId="1" fontId="26" fillId="22" borderId="52" xfId="0" applyNumberFormat="1" applyFont="1" applyFill="1" applyBorder="1" applyAlignment="1" applyProtection="1">
      <alignment horizontal="center" vertical="center" wrapText="1"/>
      <protection locked="0"/>
    </xf>
    <xf numFmtId="0" fontId="26" fillId="22" borderId="8" xfId="0" applyFont="1" applyFill="1" applyBorder="1" applyAlignment="1" applyProtection="1">
      <alignment horizontal="center" vertical="center" wrapText="1"/>
      <protection locked="0"/>
    </xf>
    <xf numFmtId="0" fontId="26" fillId="22" borderId="51" xfId="0" applyFont="1" applyFill="1" applyBorder="1" applyAlignment="1" applyProtection="1">
      <alignment horizontal="center" vertical="center" wrapText="1"/>
      <protection locked="0"/>
    </xf>
    <xf numFmtId="0" fontId="27" fillId="22" borderId="1" xfId="0" applyFont="1" applyFill="1" applyBorder="1" applyAlignment="1">
      <alignment horizontal="center" vertical="center" wrapText="1"/>
    </xf>
    <xf numFmtId="14" fontId="27" fillId="22" borderId="20" xfId="0" applyNumberFormat="1" applyFont="1" applyFill="1" applyBorder="1" applyAlignment="1">
      <alignment horizontal="center" vertical="center" wrapText="1"/>
    </xf>
    <xf numFmtId="0" fontId="8" fillId="23" borderId="35" xfId="0" applyFont="1" applyFill="1" applyBorder="1" applyAlignment="1">
      <alignment horizontal="center" vertical="center" wrapText="1"/>
    </xf>
    <xf numFmtId="0" fontId="27" fillId="24" borderId="34" xfId="0" applyFont="1" applyFill="1" applyBorder="1" applyAlignment="1">
      <alignment horizontal="center" vertical="center"/>
    </xf>
    <xf numFmtId="0" fontId="38" fillId="0" borderId="0" xfId="0" applyFont="1" applyAlignment="1">
      <alignment vertical="top" wrapText="1"/>
    </xf>
    <xf numFmtId="0" fontId="38" fillId="3" borderId="0" xfId="0" applyFont="1" applyFill="1" applyAlignment="1">
      <alignment vertical="top" wrapText="1"/>
    </xf>
    <xf numFmtId="0" fontId="18" fillId="3" borderId="44" xfId="1" applyFont="1" applyFill="1" applyBorder="1" applyAlignment="1">
      <alignment vertical="center" wrapText="1"/>
    </xf>
    <xf numFmtId="0" fontId="18" fillId="3" borderId="41" xfId="1" applyFont="1" applyFill="1" applyBorder="1" applyAlignment="1">
      <alignment vertical="center" wrapText="1"/>
    </xf>
    <xf numFmtId="0" fontId="38" fillId="3" borderId="41" xfId="1" applyFont="1" applyFill="1" applyBorder="1" applyAlignment="1">
      <alignment horizontal="center" vertical="center" wrapText="1"/>
    </xf>
    <xf numFmtId="0" fontId="18" fillId="3" borderId="45" xfId="1" applyFont="1" applyFill="1" applyBorder="1" applyAlignment="1">
      <alignment horizontal="center" vertical="center" wrapText="1"/>
    </xf>
    <xf numFmtId="4" fontId="34" fillId="0" borderId="0" xfId="0" applyNumberFormat="1" applyFont="1" applyAlignment="1">
      <alignment horizontal="center" vertical="center" wrapText="1"/>
    </xf>
    <xf numFmtId="4" fontId="0" fillId="0" borderId="0" xfId="0" applyNumberFormat="1" applyAlignment="1">
      <alignment horizontal="center" vertical="center" wrapText="1"/>
    </xf>
    <xf numFmtId="4" fontId="5" fillId="0" borderId="0" xfId="0" applyNumberFormat="1" applyFont="1" applyAlignment="1">
      <alignment horizontal="center" vertical="center" wrapText="1"/>
    </xf>
    <xf numFmtId="0" fontId="34" fillId="0" borderId="0" xfId="0" applyFont="1"/>
    <xf numFmtId="4" fontId="40" fillId="16" borderId="57" xfId="0" applyNumberFormat="1" applyFont="1" applyFill="1" applyBorder="1" applyAlignment="1">
      <alignment horizontal="center" vertical="center" wrapText="1"/>
    </xf>
    <xf numFmtId="0" fontId="43" fillId="0" borderId="0" xfId="0" applyFont="1"/>
    <xf numFmtId="0" fontId="2" fillId="0" borderId="0" xfId="4" applyAlignment="1">
      <alignment horizontal="center" vertical="center" wrapText="1"/>
    </xf>
    <xf numFmtId="0" fontId="2" fillId="5" borderId="0" xfId="4" applyFill="1" applyAlignment="1">
      <alignment horizontal="center" vertical="center" wrapText="1"/>
    </xf>
    <xf numFmtId="0" fontId="2" fillId="6" borderId="0" xfId="4" applyFill="1" applyAlignment="1">
      <alignment horizontal="center" vertical="center" wrapText="1"/>
    </xf>
    <xf numFmtId="0" fontId="2" fillId="12" borderId="0" xfId="4" applyFill="1" applyAlignment="1">
      <alignment horizontal="center" vertical="center" wrapText="1"/>
    </xf>
    <xf numFmtId="0" fontId="2" fillId="7" borderId="0" xfId="4" applyFill="1" applyAlignment="1">
      <alignment horizontal="center" vertical="center" wrapText="1"/>
    </xf>
    <xf numFmtId="0" fontId="36" fillId="0" borderId="0" xfId="4" applyFont="1" applyAlignment="1">
      <alignment horizontal="center" vertical="center" wrapText="1"/>
    </xf>
    <xf numFmtId="9" fontId="2" fillId="0" borderId="47" xfId="4" applyNumberFormat="1" applyBorder="1" applyAlignment="1">
      <alignment horizontal="center" vertical="center" wrapText="1"/>
    </xf>
    <xf numFmtId="4" fontId="34" fillId="15" borderId="31" xfId="0" applyNumberFormat="1" applyFont="1" applyFill="1" applyBorder="1" applyAlignment="1">
      <alignment horizontal="center" vertical="center" wrapText="1"/>
    </xf>
    <xf numFmtId="4" fontId="34" fillId="3" borderId="17" xfId="0" applyNumberFormat="1" applyFont="1" applyFill="1" applyBorder="1" applyAlignment="1">
      <alignment horizontal="center" vertical="center" wrapText="1"/>
    </xf>
    <xf numFmtId="9" fontId="34" fillId="0" borderId="31" xfId="0" applyNumberFormat="1" applyFont="1" applyBorder="1" applyAlignment="1">
      <alignment horizontal="center" vertical="center" wrapText="1"/>
    </xf>
    <xf numFmtId="4" fontId="40" fillId="16" borderId="52" xfId="0" applyNumberFormat="1" applyFont="1" applyFill="1" applyBorder="1" applyAlignment="1">
      <alignment horizontal="center" vertical="center" wrapText="1"/>
    </xf>
    <xf numFmtId="4" fontId="40" fillId="16" borderId="13" xfId="0" applyNumberFormat="1" applyFont="1" applyFill="1" applyBorder="1" applyAlignment="1">
      <alignment horizontal="center" vertical="center" wrapText="1"/>
    </xf>
    <xf numFmtId="0" fontId="21" fillId="8" borderId="5" xfId="0" applyFont="1" applyFill="1" applyBorder="1" applyAlignment="1">
      <alignment horizontal="center" vertical="center"/>
    </xf>
    <xf numFmtId="0" fontId="0" fillId="0" borderId="58" xfId="0" applyBorder="1" applyAlignment="1">
      <alignment horizontal="center"/>
    </xf>
    <xf numFmtId="0" fontId="0" fillId="0" borderId="58" xfId="0" applyBorder="1"/>
    <xf numFmtId="9" fontId="0" fillId="0" borderId="47" xfId="0" applyNumberFormat="1" applyBorder="1" applyAlignment="1">
      <alignment horizontal="center" vertical="center" wrapText="1"/>
    </xf>
    <xf numFmtId="166" fontId="29" fillId="2" borderId="0" xfId="0" applyNumberFormat="1" applyFont="1" applyFill="1" applyAlignment="1">
      <alignment horizontal="center" vertical="center" wrapText="1"/>
    </xf>
    <xf numFmtId="0" fontId="8" fillId="23" borderId="5" xfId="0" applyFont="1" applyFill="1" applyBorder="1" applyAlignment="1">
      <alignment horizontal="center" vertical="center" wrapText="1"/>
    </xf>
    <xf numFmtId="0" fontId="18" fillId="24" borderId="24" xfId="0" applyFont="1" applyFill="1" applyBorder="1" applyAlignment="1" applyProtection="1">
      <alignment horizontal="center" vertical="center" wrapText="1"/>
      <protection locked="0"/>
    </xf>
    <xf numFmtId="0" fontId="26" fillId="0" borderId="0" xfId="0" applyFont="1" applyAlignment="1">
      <alignment horizontal="center" vertical="center" wrapText="1"/>
    </xf>
    <xf numFmtId="0" fontId="8" fillId="3" borderId="6" xfId="0" applyFont="1" applyFill="1" applyBorder="1" applyAlignment="1">
      <alignment horizontal="left" vertical="center"/>
    </xf>
    <xf numFmtId="0" fontId="18" fillId="3" borderId="41" xfId="1" applyFont="1" applyFill="1" applyBorder="1" applyAlignment="1">
      <alignment horizontal="center" vertical="center" wrapText="1"/>
    </xf>
    <xf numFmtId="0" fontId="8" fillId="0" borderId="19" xfId="0" applyFont="1" applyBorder="1" applyAlignment="1">
      <alignment horizontal="left" vertical="center"/>
    </xf>
    <xf numFmtId="0" fontId="27" fillId="2" borderId="28" xfId="0" applyFont="1" applyFill="1" applyBorder="1" applyAlignment="1">
      <alignment horizontal="center" vertical="center"/>
    </xf>
    <xf numFmtId="0" fontId="32" fillId="0" borderId="0" xfId="0" applyFont="1" applyAlignment="1">
      <alignment horizontal="center"/>
    </xf>
    <xf numFmtId="0" fontId="26" fillId="0" borderId="42" xfId="0" applyFont="1" applyBorder="1" applyAlignment="1">
      <alignment horizontal="center" vertical="center" wrapText="1"/>
    </xf>
    <xf numFmtId="0" fontId="25" fillId="0" borderId="25" xfId="0" applyFont="1" applyBorder="1" applyAlignment="1">
      <alignment horizontal="center" vertical="center"/>
    </xf>
    <xf numFmtId="0" fontId="25" fillId="0" borderId="42" xfId="0" applyFont="1" applyBorder="1" applyAlignment="1">
      <alignment horizontal="center" vertical="center"/>
    </xf>
    <xf numFmtId="0" fontId="25" fillId="0" borderId="34" xfId="0" applyFont="1" applyBorder="1" applyAlignment="1">
      <alignment horizontal="center" vertical="center"/>
    </xf>
    <xf numFmtId="0" fontId="26" fillId="0" borderId="22" xfId="0" applyFont="1" applyBorder="1" applyAlignment="1">
      <alignment horizontal="center" vertical="center" wrapText="1"/>
    </xf>
    <xf numFmtId="0" fontId="25" fillId="0" borderId="46" xfId="0" applyFont="1" applyBorder="1" applyAlignment="1">
      <alignment horizontal="center" vertical="center"/>
    </xf>
    <xf numFmtId="0" fontId="25" fillId="0" borderId="11" xfId="0" applyFont="1" applyBorder="1" applyAlignment="1">
      <alignment horizontal="center" vertical="center"/>
    </xf>
    <xf numFmtId="0" fontId="27" fillId="0" borderId="25" xfId="0" applyFont="1" applyBorder="1" applyAlignment="1">
      <alignment horizontal="center" vertical="center" wrapText="1"/>
    </xf>
    <xf numFmtId="0" fontId="25" fillId="0" borderId="8" xfId="0" applyFont="1" applyBorder="1" applyAlignment="1">
      <alignment horizontal="center" vertical="center"/>
    </xf>
    <xf numFmtId="0" fontId="4" fillId="0" borderId="4" xfId="0" applyFont="1" applyBorder="1" applyAlignment="1">
      <alignment horizontal="center" vertical="center" wrapText="1"/>
    </xf>
    <xf numFmtId="0" fontId="27" fillId="0" borderId="1" xfId="0" applyFont="1" applyBorder="1" applyAlignment="1">
      <alignment horizontal="center" vertical="center" wrapText="1"/>
    </xf>
    <xf numFmtId="0" fontId="4" fillId="0" borderId="30" xfId="0" applyFont="1" applyBorder="1" applyAlignment="1">
      <alignment horizontal="center" vertical="center" wrapText="1"/>
    </xf>
    <xf numFmtId="0" fontId="8" fillId="23" borderId="6" xfId="0" applyFont="1" applyFill="1" applyBorder="1" applyAlignment="1">
      <alignment horizontal="center" vertical="center" wrapText="1"/>
    </xf>
    <xf numFmtId="0" fontId="27" fillId="0" borderId="2"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35" xfId="0" applyFont="1" applyBorder="1" applyAlignment="1">
      <alignment horizontal="center" vertical="center" wrapText="1"/>
    </xf>
    <xf numFmtId="0" fontId="27" fillId="0" borderId="34" xfId="0" applyFont="1" applyBorder="1" applyAlignment="1">
      <alignment horizontal="center" vertical="center" wrapText="1"/>
    </xf>
    <xf numFmtId="0" fontId="27" fillId="22" borderId="24" xfId="0" applyFont="1" applyFill="1" applyBorder="1" applyAlignment="1">
      <alignment horizontal="center" vertical="center" wrapText="1"/>
    </xf>
    <xf numFmtId="0" fontId="27" fillId="22" borderId="7" xfId="0" applyFont="1" applyFill="1" applyBorder="1" applyAlignment="1">
      <alignment horizontal="center" vertical="center" wrapText="1"/>
    </xf>
    <xf numFmtId="0" fontId="27" fillId="22" borderId="2" xfId="0" applyFont="1" applyFill="1" applyBorder="1" applyAlignment="1">
      <alignment horizontal="center" vertical="center" wrapText="1"/>
    </xf>
    <xf numFmtId="0" fontId="27" fillId="22" borderId="5" xfId="0" applyFont="1" applyFill="1" applyBorder="1" applyAlignment="1">
      <alignment horizontal="center" vertical="center" wrapText="1"/>
    </xf>
    <xf numFmtId="0" fontId="27" fillId="22" borderId="6" xfId="0" applyFont="1" applyFill="1" applyBorder="1" applyAlignment="1">
      <alignment horizontal="center" vertical="center" wrapText="1"/>
    </xf>
    <xf numFmtId="0" fontId="27" fillId="22" borderId="35" xfId="0" applyFont="1" applyFill="1" applyBorder="1" applyAlignment="1">
      <alignment horizontal="center" vertical="center" wrapText="1"/>
    </xf>
    <xf numFmtId="0" fontId="18" fillId="24" borderId="7" xfId="0" applyFont="1" applyFill="1" applyBorder="1" applyAlignment="1">
      <alignment horizontal="center" vertical="center" wrapText="1"/>
    </xf>
    <xf numFmtId="0" fontId="27" fillId="24" borderId="2" xfId="0" applyFont="1" applyFill="1" applyBorder="1" applyAlignment="1">
      <alignment horizontal="center" vertical="center" wrapText="1"/>
    </xf>
    <xf numFmtId="0" fontId="18" fillId="24" borderId="5" xfId="0" applyFont="1" applyFill="1" applyBorder="1" applyAlignment="1">
      <alignment horizontal="center" vertical="center" wrapText="1"/>
    </xf>
    <xf numFmtId="0" fontId="27" fillId="24" borderId="35" xfId="0" applyFont="1" applyFill="1" applyBorder="1" applyAlignment="1">
      <alignment horizontal="center" vertical="center" wrapText="1"/>
    </xf>
    <xf numFmtId="0" fontId="18" fillId="24" borderId="24" xfId="0" applyFont="1" applyFill="1" applyBorder="1" applyAlignment="1">
      <alignment horizontal="center" vertical="center" wrapText="1"/>
    </xf>
    <xf numFmtId="0" fontId="27" fillId="24" borderId="34" xfId="0" applyFont="1" applyFill="1" applyBorder="1" applyAlignment="1">
      <alignment horizontal="center" vertical="center" wrapText="1"/>
    </xf>
    <xf numFmtId="0" fontId="18" fillId="24" borderId="48" xfId="0" applyFont="1" applyFill="1" applyBorder="1" applyAlignment="1">
      <alignment horizontal="center" vertical="center" wrapText="1"/>
    </xf>
    <xf numFmtId="0" fontId="18" fillId="21" borderId="1" xfId="0" applyFont="1" applyFill="1" applyBorder="1" applyAlignment="1">
      <alignment horizontal="center" vertical="center" wrapText="1"/>
    </xf>
    <xf numFmtId="0" fontId="18" fillId="21" borderId="6" xfId="0" applyFont="1" applyFill="1" applyBorder="1" applyAlignment="1">
      <alignment horizontal="center" vertical="center" wrapText="1"/>
    </xf>
    <xf numFmtId="0" fontId="3" fillId="21" borderId="8" xfId="0" applyFont="1" applyFill="1" applyBorder="1" applyAlignment="1">
      <alignment horizontal="center" vertical="center"/>
    </xf>
    <xf numFmtId="0" fontId="3" fillId="21" borderId="1" xfId="0" applyFont="1" applyFill="1" applyBorder="1" applyAlignment="1">
      <alignment horizontal="center" vertical="center"/>
    </xf>
    <xf numFmtId="0" fontId="3" fillId="21" borderId="25" xfId="0" applyFont="1" applyFill="1" applyBorder="1" applyAlignment="1">
      <alignment horizontal="center" vertical="center"/>
    </xf>
    <xf numFmtId="0" fontId="3" fillId="21" borderId="25" xfId="0" applyFont="1" applyFill="1" applyBorder="1" applyAlignment="1">
      <alignment horizontal="center" vertical="center" wrapText="1"/>
    </xf>
    <xf numFmtId="0" fontId="3" fillId="21" borderId="1" xfId="0" applyFont="1" applyFill="1" applyBorder="1" applyAlignment="1">
      <alignment horizontal="center" vertical="center" wrapText="1"/>
    </xf>
    <xf numFmtId="0" fontId="3" fillId="21" borderId="6" xfId="0" applyFont="1" applyFill="1" applyBorder="1" applyAlignment="1">
      <alignment horizontal="center" vertical="center" wrapText="1"/>
    </xf>
    <xf numFmtId="1" fontId="20" fillId="3" borderId="41" xfId="1" applyNumberFormat="1" applyFont="1" applyFill="1" applyBorder="1" applyAlignment="1">
      <alignment horizontal="center" vertical="center" wrapText="1"/>
    </xf>
    <xf numFmtId="0" fontId="27" fillId="2" borderId="32" xfId="0" applyFont="1" applyFill="1" applyBorder="1" applyAlignment="1" applyProtection="1">
      <alignment horizontal="center" vertical="center" wrapText="1"/>
      <protection locked="0"/>
    </xf>
    <xf numFmtId="0" fontId="27" fillId="2" borderId="27" xfId="0" applyFont="1" applyFill="1" applyBorder="1" applyAlignment="1" applyProtection="1">
      <alignment horizontal="center" vertical="center" wrapText="1"/>
      <protection locked="0"/>
    </xf>
    <xf numFmtId="0" fontId="27" fillId="2" borderId="65" xfId="0" applyFont="1" applyFill="1" applyBorder="1" applyAlignment="1" applyProtection="1">
      <alignment horizontal="center" vertical="center" wrapText="1"/>
      <protection locked="0"/>
    </xf>
    <xf numFmtId="0" fontId="27" fillId="2" borderId="1"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25"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18" fillId="21" borderId="30" xfId="0" applyFont="1" applyFill="1" applyBorder="1" applyAlignment="1">
      <alignment horizontal="center" vertical="center" wrapText="1"/>
    </xf>
    <xf numFmtId="0" fontId="18" fillId="24" borderId="10" xfId="0" applyFont="1" applyFill="1" applyBorder="1" applyAlignment="1">
      <alignment horizontal="center" vertical="center" wrapText="1"/>
    </xf>
    <xf numFmtId="0" fontId="18" fillId="24" borderId="12" xfId="0" applyFont="1" applyFill="1" applyBorder="1" applyAlignment="1">
      <alignment horizontal="center" vertical="center" wrapText="1"/>
    </xf>
    <xf numFmtId="0" fontId="27" fillId="0" borderId="8" xfId="0" applyFont="1" applyBorder="1" applyAlignment="1">
      <alignment horizontal="center" vertical="center" wrapText="1"/>
    </xf>
    <xf numFmtId="0" fontId="27" fillId="0" borderId="3" xfId="0" applyFont="1" applyBorder="1" applyAlignment="1">
      <alignment horizontal="center" vertical="center" wrapText="1"/>
    </xf>
    <xf numFmtId="0" fontId="18" fillId="24" borderId="12" xfId="0" applyFont="1" applyFill="1" applyBorder="1" applyAlignment="1" applyProtection="1">
      <alignment horizontal="center" vertical="center" wrapText="1"/>
      <protection locked="0"/>
    </xf>
    <xf numFmtId="0" fontId="27" fillId="24" borderId="11" xfId="0" applyFont="1" applyFill="1" applyBorder="1" applyAlignment="1">
      <alignment horizontal="center" vertical="center" wrapText="1"/>
    </xf>
    <xf numFmtId="0" fontId="27" fillId="0" borderId="30" xfId="0" applyFont="1" applyBorder="1" applyAlignment="1">
      <alignment horizontal="center" vertical="center" wrapText="1"/>
    </xf>
    <xf numFmtId="0" fontId="27" fillId="22" borderId="10" xfId="0" applyFont="1" applyFill="1" applyBorder="1" applyAlignment="1">
      <alignment horizontal="center" vertical="center" wrapText="1"/>
    </xf>
    <xf numFmtId="0" fontId="27" fillId="22" borderId="13"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7" fillId="2" borderId="30" xfId="0" applyFont="1" applyFill="1" applyBorder="1" applyAlignment="1">
      <alignment horizontal="center" vertical="center" wrapText="1"/>
    </xf>
    <xf numFmtId="0" fontId="27" fillId="0" borderId="51" xfId="0" applyFont="1" applyBorder="1" applyAlignment="1">
      <alignment horizontal="center" vertical="center" wrapText="1"/>
    </xf>
    <xf numFmtId="0" fontId="25" fillId="0" borderId="30" xfId="0" applyFont="1" applyBorder="1" applyAlignment="1">
      <alignment horizontal="center" vertical="center"/>
    </xf>
    <xf numFmtId="0" fontId="25" fillId="0" borderId="3" xfId="0" applyFont="1" applyBorder="1" applyAlignment="1">
      <alignment horizontal="center" vertical="center"/>
    </xf>
    <xf numFmtId="1" fontId="27" fillId="22" borderId="10" xfId="0" applyNumberFormat="1" applyFont="1" applyFill="1" applyBorder="1" applyAlignment="1">
      <alignment vertical="center" wrapText="1"/>
    </xf>
    <xf numFmtId="1" fontId="27" fillId="22" borderId="13" xfId="0" applyNumberFormat="1" applyFont="1" applyFill="1" applyBorder="1" applyAlignment="1">
      <alignment vertical="center" wrapText="1"/>
    </xf>
    <xf numFmtId="1" fontId="27" fillId="22" borderId="12" xfId="0" applyNumberFormat="1" applyFont="1" applyFill="1" applyBorder="1" applyAlignment="1">
      <alignment vertical="center" wrapText="1"/>
    </xf>
    <xf numFmtId="0" fontId="27" fillId="22" borderId="4" xfId="0" applyFont="1" applyFill="1" applyBorder="1" applyAlignment="1" applyProtection="1">
      <alignment vertical="center" wrapText="1"/>
      <protection locked="0"/>
    </xf>
    <xf numFmtId="0" fontId="27" fillId="22" borderId="3" xfId="0" applyFont="1" applyFill="1" applyBorder="1" applyAlignment="1" applyProtection="1">
      <alignment vertical="center" wrapText="1"/>
      <protection locked="0"/>
    </xf>
    <xf numFmtId="0" fontId="26" fillId="22" borderId="30" xfId="0" applyFont="1" applyFill="1" applyBorder="1" applyAlignment="1" applyProtection="1">
      <alignment vertical="center"/>
      <protection locked="0"/>
    </xf>
    <xf numFmtId="0" fontId="26" fillId="22" borderId="4" xfId="0" applyFont="1" applyFill="1" applyBorder="1" applyAlignment="1" applyProtection="1">
      <alignment vertical="center"/>
      <protection locked="0"/>
    </xf>
    <xf numFmtId="0" fontId="26" fillId="22" borderId="9" xfId="0" applyFont="1" applyFill="1" applyBorder="1" applyAlignment="1" applyProtection="1">
      <alignment vertical="center"/>
      <protection locked="0"/>
    </xf>
    <xf numFmtId="1" fontId="26" fillId="22" borderId="13" xfId="0" applyNumberFormat="1" applyFont="1" applyFill="1" applyBorder="1" applyAlignment="1" applyProtection="1">
      <alignment vertical="center"/>
      <protection locked="0"/>
    </xf>
    <xf numFmtId="1" fontId="26" fillId="22" borderId="48" xfId="0" applyNumberFormat="1" applyFont="1" applyFill="1" applyBorder="1" applyAlignment="1" applyProtection="1">
      <alignment vertical="center"/>
      <protection locked="0"/>
    </xf>
    <xf numFmtId="0" fontId="27" fillId="22" borderId="12" xfId="0" applyFont="1" applyFill="1" applyBorder="1" applyAlignment="1">
      <alignment vertical="center" wrapText="1"/>
    </xf>
    <xf numFmtId="0" fontId="27" fillId="22" borderId="3" xfId="0" applyFont="1" applyFill="1" applyBorder="1" applyAlignment="1">
      <alignment vertical="center" wrapText="1"/>
    </xf>
    <xf numFmtId="0" fontId="4" fillId="0" borderId="8" xfId="0" applyFont="1" applyBorder="1" applyAlignment="1">
      <alignment horizontal="center" vertical="center" wrapText="1"/>
    </xf>
    <xf numFmtId="0" fontId="27" fillId="22" borderId="2" xfId="0" applyFont="1" applyFill="1" applyBorder="1" applyAlignment="1" applyProtection="1">
      <alignment vertical="center" wrapText="1"/>
      <protection locked="0"/>
    </xf>
    <xf numFmtId="0" fontId="27" fillId="22" borderId="34" xfId="0" applyFont="1" applyFill="1" applyBorder="1" applyAlignment="1" applyProtection="1">
      <alignment vertical="center" wrapText="1"/>
      <protection locked="0"/>
    </xf>
    <xf numFmtId="0" fontId="46" fillId="0" borderId="4" xfId="0" applyFont="1" applyBorder="1" applyAlignment="1">
      <alignment horizontal="center" vertical="center" wrapText="1"/>
    </xf>
    <xf numFmtId="1" fontId="26" fillId="0" borderId="3" xfId="0" applyNumberFormat="1" applyFont="1" applyBorder="1" applyAlignment="1">
      <alignment horizontal="center" vertical="center" wrapText="1"/>
    </xf>
    <xf numFmtId="0" fontId="26" fillId="0" borderId="14" xfId="0" applyFont="1" applyBorder="1" applyAlignment="1">
      <alignment horizontal="center" vertical="center" wrapText="1"/>
    </xf>
    <xf numFmtId="0" fontId="27" fillId="22" borderId="10" xfId="0" applyFont="1" applyFill="1" applyBorder="1" applyAlignment="1">
      <alignment horizontal="center" vertical="center" wrapText="1"/>
    </xf>
    <xf numFmtId="14" fontId="27" fillId="22" borderId="25" xfId="0" applyNumberFormat="1" applyFont="1" applyFill="1" applyBorder="1" applyAlignment="1" applyProtection="1">
      <alignment horizontal="center" vertical="center" wrapText="1"/>
      <protection locked="0"/>
    </xf>
    <xf numFmtId="0" fontId="37" fillId="22" borderId="3" xfId="0" applyFont="1" applyFill="1" applyBorder="1" applyAlignment="1">
      <alignment horizontal="center" vertical="center" wrapText="1"/>
    </xf>
    <xf numFmtId="166" fontId="37" fillId="22" borderId="63" xfId="0" applyNumberFormat="1" applyFont="1" applyFill="1" applyBorder="1" applyAlignment="1">
      <alignment horizontal="center" vertical="center" wrapText="1"/>
    </xf>
    <xf numFmtId="14" fontId="27" fillId="22" borderId="25" xfId="0" applyNumberFormat="1" applyFont="1" applyFill="1" applyBorder="1" applyAlignment="1">
      <alignment horizontal="center" vertical="center" wrapText="1"/>
    </xf>
    <xf numFmtId="1" fontId="26" fillId="22" borderId="10" xfId="0" applyNumberFormat="1" applyFont="1" applyFill="1" applyBorder="1" applyAlignment="1" applyProtection="1">
      <alignment horizontal="center" vertical="center"/>
      <protection locked="0"/>
    </xf>
    <xf numFmtId="14" fontId="27" fillId="22" borderId="30" xfId="0" applyNumberFormat="1" applyFont="1" applyFill="1" applyBorder="1" applyAlignment="1">
      <alignment horizontal="center" vertical="center" wrapText="1"/>
    </xf>
    <xf numFmtId="14" fontId="27" fillId="22" borderId="30" xfId="0" applyNumberFormat="1" applyFont="1" applyFill="1" applyBorder="1" applyAlignment="1" applyProtection="1">
      <alignment horizontal="center" vertical="center" wrapText="1"/>
      <protection locked="0"/>
    </xf>
    <xf numFmtId="1" fontId="27" fillId="22" borderId="13" xfId="0" applyNumberFormat="1" applyFont="1" applyFill="1" applyBorder="1" applyAlignment="1">
      <alignment horizontal="center" vertical="center" wrapText="1"/>
    </xf>
    <xf numFmtId="0" fontId="27" fillId="0" borderId="5" xfId="0" applyFont="1" applyFill="1" applyBorder="1" applyAlignment="1">
      <alignment horizontal="center" vertical="center" wrapText="1"/>
    </xf>
    <xf numFmtId="0" fontId="25" fillId="0" borderId="6" xfId="0" applyFont="1" applyFill="1" applyBorder="1" applyAlignment="1">
      <alignment horizontal="left" vertical="center" wrapText="1"/>
    </xf>
    <xf numFmtId="0" fontId="29" fillId="0" borderId="6" xfId="0" applyFont="1" applyFill="1" applyBorder="1" applyAlignment="1">
      <alignment vertical="center" wrapText="1"/>
    </xf>
    <xf numFmtId="0" fontId="27" fillId="0" borderId="24" xfId="0" applyFont="1" applyFill="1" applyBorder="1" applyAlignment="1">
      <alignment horizontal="center" vertical="center" wrapText="1"/>
    </xf>
    <xf numFmtId="0" fontId="25" fillId="0" borderId="25" xfId="0" applyFont="1" applyFill="1" applyBorder="1" applyAlignment="1">
      <alignment horizontal="justify" vertical="center" wrapText="1"/>
    </xf>
    <xf numFmtId="49" fontId="25" fillId="0" borderId="25" xfId="0" applyNumberFormat="1" applyFont="1" applyFill="1" applyBorder="1" applyAlignment="1">
      <alignment vertical="center" wrapText="1"/>
    </xf>
    <xf numFmtId="0" fontId="25" fillId="0" borderId="26" xfId="0" applyFont="1" applyFill="1" applyBorder="1" applyAlignment="1">
      <alignment vertical="center" wrapText="1"/>
    </xf>
    <xf numFmtId="0" fontId="27" fillId="0" borderId="7" xfId="0" applyFont="1" applyFill="1" applyBorder="1" applyAlignment="1">
      <alignment horizontal="center" vertical="center" wrapText="1"/>
    </xf>
    <xf numFmtId="0" fontId="25" fillId="0" borderId="1" xfId="0" applyFont="1" applyFill="1" applyBorder="1" applyAlignment="1">
      <alignment vertical="center" wrapText="1"/>
    </xf>
    <xf numFmtId="0" fontId="26" fillId="0" borderId="1" xfId="0" applyFont="1" applyFill="1" applyBorder="1" applyAlignment="1">
      <alignment horizontal="left" vertical="center" wrapText="1"/>
    </xf>
    <xf numFmtId="0" fontId="25" fillId="0" borderId="8" xfId="0" applyFont="1" applyFill="1" applyBorder="1" applyAlignment="1">
      <alignment horizontal="justify" vertical="center" wrapText="1"/>
    </xf>
    <xf numFmtId="0" fontId="25" fillId="0" borderId="4" xfId="0" applyFont="1" applyFill="1" applyBorder="1" applyAlignment="1">
      <alignment horizontal="justify" vertical="center" wrapText="1"/>
    </xf>
    <xf numFmtId="0" fontId="25" fillId="0" borderId="30" xfId="0" applyFont="1" applyFill="1" applyBorder="1" applyAlignment="1">
      <alignment horizontal="justify" vertical="center" wrapText="1"/>
    </xf>
    <xf numFmtId="0" fontId="27" fillId="0" borderId="61" xfId="0" applyFont="1" applyFill="1" applyBorder="1" applyAlignment="1">
      <alignment horizontal="left" vertical="center" wrapText="1"/>
    </xf>
    <xf numFmtId="0" fontId="25" fillId="0" borderId="4" xfId="0" applyFont="1" applyFill="1" applyBorder="1" applyAlignment="1">
      <alignment horizontal="left" vertical="center" wrapText="1"/>
    </xf>
    <xf numFmtId="0" fontId="27" fillId="0" borderId="10" xfId="0" applyFont="1" applyFill="1" applyBorder="1" applyAlignment="1">
      <alignment horizontal="center" vertical="center" wrapText="1"/>
    </xf>
    <xf numFmtId="0" fontId="27" fillId="0" borderId="30" xfId="0" applyFont="1" applyFill="1" applyBorder="1" applyAlignment="1">
      <alignment horizontal="left" vertical="center" wrapText="1"/>
    </xf>
    <xf numFmtId="0" fontId="37" fillId="0" borderId="30" xfId="0" applyFont="1" applyFill="1" applyBorder="1" applyAlignment="1">
      <alignment horizontal="left" vertical="center" wrapText="1"/>
    </xf>
    <xf numFmtId="0" fontId="37" fillId="0" borderId="4" xfId="0" applyFont="1" applyFill="1" applyBorder="1" applyAlignment="1">
      <alignment horizontal="left" vertical="center" wrapText="1"/>
    </xf>
    <xf numFmtId="0" fontId="37" fillId="0" borderId="3"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5" fillId="0" borderId="25" xfId="0" applyFont="1" applyFill="1" applyBorder="1" applyAlignment="1">
      <alignment horizontal="left" vertical="center" wrapText="1"/>
    </xf>
    <xf numFmtId="0" fontId="25" fillId="0" borderId="25" xfId="0" applyFont="1" applyFill="1" applyBorder="1" applyAlignment="1">
      <alignment vertical="center" wrapText="1"/>
    </xf>
    <xf numFmtId="0" fontId="29" fillId="0" borderId="21" xfId="0" applyFont="1" applyFill="1" applyBorder="1" applyAlignment="1">
      <alignment horizontal="left" vertical="center" wrapText="1"/>
    </xf>
    <xf numFmtId="0" fontId="29" fillId="0" borderId="1" xfId="0" applyFont="1" applyFill="1" applyBorder="1" applyAlignment="1">
      <alignment vertical="center" wrapText="1"/>
    </xf>
    <xf numFmtId="14" fontId="27" fillId="22" borderId="1" xfId="0" applyNumberFormat="1" applyFont="1" applyFill="1" applyBorder="1" applyAlignment="1">
      <alignment horizontal="center" vertical="center" wrapText="1"/>
    </xf>
    <xf numFmtId="14" fontId="27" fillId="22" borderId="6" xfId="0" applyNumberFormat="1" applyFont="1" applyFill="1" applyBorder="1" applyAlignment="1">
      <alignment horizontal="center" vertical="center" wrapText="1"/>
    </xf>
    <xf numFmtId="0" fontId="18" fillId="24" borderId="12" xfId="0" applyFont="1" applyFill="1" applyBorder="1" applyAlignment="1">
      <alignment horizontal="center" vertical="center" wrapText="1"/>
    </xf>
    <xf numFmtId="0" fontId="0" fillId="2" borderId="0" xfId="0" applyFill="1"/>
    <xf numFmtId="0" fontId="37" fillId="2" borderId="0" xfId="0" applyFont="1" applyFill="1" applyAlignment="1">
      <alignment vertical="center" wrapText="1"/>
    </xf>
    <xf numFmtId="0" fontId="26" fillId="22" borderId="47" xfId="0" applyFont="1" applyFill="1" applyBorder="1" applyAlignment="1">
      <alignment horizontal="left" vertical="center"/>
    </xf>
    <xf numFmtId="0" fontId="27" fillId="22" borderId="34" xfId="0" applyFont="1" applyFill="1" applyBorder="1" applyAlignment="1" applyProtection="1">
      <alignment horizontal="left" vertical="center" wrapText="1"/>
      <protection locked="0"/>
    </xf>
    <xf numFmtId="0" fontId="27" fillId="22" borderId="2" xfId="0" applyFont="1" applyFill="1" applyBorder="1" applyAlignment="1">
      <alignment horizontal="left" vertical="center" wrapText="1"/>
    </xf>
    <xf numFmtId="0" fontId="27" fillId="22" borderId="35" xfId="0" applyFont="1" applyFill="1" applyBorder="1" applyAlignment="1">
      <alignment horizontal="left" vertical="center" wrapText="1"/>
    </xf>
    <xf numFmtId="0" fontId="8" fillId="0" borderId="0" xfId="0" applyFont="1" applyFill="1" applyAlignment="1">
      <alignment horizontal="left" vertical="center"/>
    </xf>
    <xf numFmtId="0" fontId="27" fillId="2" borderId="3" xfId="0" applyFont="1" applyFill="1" applyBorder="1" applyAlignment="1">
      <alignment horizontal="center" vertical="center" wrapText="1"/>
    </xf>
    <xf numFmtId="0" fontId="18" fillId="6" borderId="12" xfId="0" applyFont="1" applyFill="1" applyBorder="1" applyAlignment="1">
      <alignment horizontal="center" vertical="center" wrapText="1"/>
    </xf>
    <xf numFmtId="0" fontId="48" fillId="24" borderId="66" xfId="0" applyFont="1" applyFill="1" applyBorder="1" applyAlignment="1">
      <alignment horizontal="center" vertical="center" wrapText="1"/>
    </xf>
    <xf numFmtId="168" fontId="0" fillId="15" borderId="47" xfId="0" applyNumberFormat="1" applyFill="1" applyBorder="1" applyAlignment="1">
      <alignment horizontal="center" vertical="center"/>
    </xf>
    <xf numFmtId="168" fontId="0" fillId="15" borderId="39" xfId="0" applyNumberFormat="1" applyFill="1" applyBorder="1" applyAlignment="1">
      <alignment horizontal="center" vertical="center"/>
    </xf>
    <xf numFmtId="0" fontId="27" fillId="24" borderId="11" xfId="0" applyFont="1" applyFill="1" applyBorder="1" applyAlignment="1">
      <alignment horizontal="center" vertical="center" wrapText="1"/>
    </xf>
    <xf numFmtId="0" fontId="27" fillId="24" borderId="14"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7" fillId="0" borderId="30"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30" xfId="0" applyFont="1" applyBorder="1" applyAlignment="1">
      <alignment horizontal="center" vertical="center" wrapText="1"/>
    </xf>
    <xf numFmtId="0" fontId="27" fillId="0" borderId="3" xfId="0" applyFont="1" applyBorder="1" applyAlignment="1">
      <alignment horizontal="center" vertical="center" wrapText="1"/>
    </xf>
    <xf numFmtId="0" fontId="25" fillId="0" borderId="30"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3" fillId="21" borderId="4" xfId="0" applyFont="1" applyFill="1" applyBorder="1" applyAlignment="1">
      <alignment horizontal="center" vertical="center"/>
    </xf>
    <xf numFmtId="0" fontId="3" fillId="21" borderId="3" xfId="0" applyFont="1" applyFill="1" applyBorder="1" applyAlignment="1">
      <alignment horizontal="center" vertical="center"/>
    </xf>
    <xf numFmtId="0" fontId="18" fillId="24" borderId="10" xfId="0" applyFont="1" applyFill="1" applyBorder="1" applyAlignment="1" applyProtection="1">
      <alignment horizontal="center" vertical="center" wrapText="1"/>
      <protection locked="0"/>
    </xf>
    <xf numFmtId="0" fontId="18" fillId="24" borderId="13" xfId="0" applyFont="1" applyFill="1" applyBorder="1" applyAlignment="1" applyProtection="1">
      <alignment horizontal="center" vertical="center" wrapText="1"/>
      <protection locked="0"/>
    </xf>
    <xf numFmtId="0" fontId="18" fillId="24" borderId="12" xfId="0" applyFont="1" applyFill="1" applyBorder="1" applyAlignment="1" applyProtection="1">
      <alignment horizontal="center" vertical="center" wrapText="1"/>
      <protection locked="0"/>
    </xf>
    <xf numFmtId="0" fontId="18" fillId="21" borderId="30" xfId="0" applyFont="1" applyFill="1" applyBorder="1" applyAlignment="1">
      <alignment horizontal="center" vertical="center" wrapText="1"/>
    </xf>
    <xf numFmtId="0" fontId="18" fillId="21" borderId="4" xfId="0" applyFont="1" applyFill="1" applyBorder="1" applyAlignment="1">
      <alignment horizontal="center" vertical="center" wrapText="1"/>
    </xf>
    <xf numFmtId="0" fontId="18" fillId="21" borderId="3" xfId="0" applyFont="1" applyFill="1" applyBorder="1" applyAlignment="1">
      <alignment horizontal="center" vertical="center" wrapText="1"/>
    </xf>
    <xf numFmtId="0" fontId="27" fillId="24" borderId="38" xfId="0" applyFont="1" applyFill="1" applyBorder="1" applyAlignment="1">
      <alignment horizontal="center" vertical="center" wrapText="1"/>
    </xf>
    <xf numFmtId="0" fontId="46" fillId="0" borderId="4" xfId="0" applyFont="1" applyBorder="1" applyAlignment="1">
      <alignment horizontal="center" vertical="center" wrapText="1"/>
    </xf>
    <xf numFmtId="0" fontId="46"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7" fillId="22" borderId="10" xfId="0" applyFont="1" applyFill="1" applyBorder="1" applyAlignment="1">
      <alignment horizontal="center" vertical="center" wrapText="1"/>
    </xf>
    <xf numFmtId="0" fontId="27" fillId="22" borderId="13" xfId="0" applyFont="1" applyFill="1" applyBorder="1" applyAlignment="1">
      <alignment horizontal="center" vertical="center" wrapText="1"/>
    </xf>
    <xf numFmtId="0" fontId="27" fillId="22" borderId="12" xfId="0" applyFont="1" applyFill="1" applyBorder="1" applyAlignment="1">
      <alignment horizontal="center" vertical="center" wrapText="1"/>
    </xf>
    <xf numFmtId="14" fontId="27" fillId="22" borderId="4" xfId="0" applyNumberFormat="1" applyFont="1" applyFill="1" applyBorder="1" applyAlignment="1">
      <alignment horizontal="center" vertical="center" wrapText="1"/>
    </xf>
    <xf numFmtId="0" fontId="27" fillId="22" borderId="3" xfId="0" applyFont="1" applyFill="1" applyBorder="1" applyAlignment="1">
      <alignment horizontal="center" vertical="center" wrapText="1"/>
    </xf>
    <xf numFmtId="14" fontId="27" fillId="22" borderId="30" xfId="0" applyNumberFormat="1" applyFont="1" applyFill="1" applyBorder="1" applyAlignment="1">
      <alignment horizontal="center" vertical="center" wrapText="1"/>
    </xf>
    <xf numFmtId="0" fontId="27" fillId="22" borderId="4" xfId="0" applyFont="1" applyFill="1" applyBorder="1" applyAlignment="1">
      <alignment horizontal="center" vertical="center" wrapText="1"/>
    </xf>
    <xf numFmtId="0" fontId="27" fillId="22" borderId="20" xfId="0" applyFont="1" applyFill="1" applyBorder="1" applyAlignment="1">
      <alignment horizontal="center" vertical="center" wrapText="1"/>
    </xf>
    <xf numFmtId="0" fontId="27" fillId="22" borderId="29" xfId="0" applyFont="1" applyFill="1" applyBorder="1" applyAlignment="1">
      <alignment horizontal="center" vertical="center" wrapText="1"/>
    </xf>
    <xf numFmtId="0" fontId="26" fillId="2" borderId="30"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5" fillId="2" borderId="60" xfId="0" applyFont="1" applyFill="1" applyBorder="1" applyAlignment="1">
      <alignment horizontal="center" vertical="center" wrapText="1"/>
    </xf>
    <xf numFmtId="0" fontId="27" fillId="2" borderId="61" xfId="0" applyFont="1" applyFill="1" applyBorder="1" applyAlignment="1">
      <alignment horizontal="center" vertical="center" wrapText="1"/>
    </xf>
    <xf numFmtId="0" fontId="27" fillId="2" borderId="27" xfId="0" applyFont="1" applyFill="1" applyBorder="1" applyAlignment="1">
      <alignment horizontal="center" vertical="center" wrapText="1"/>
    </xf>
    <xf numFmtId="0" fontId="27" fillId="2" borderId="30"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18" fillId="21" borderId="8" xfId="0" applyFont="1" applyFill="1" applyBorder="1" applyAlignment="1">
      <alignment horizontal="center" vertical="center" wrapText="1"/>
    </xf>
    <xf numFmtId="0" fontId="27" fillId="22" borderId="11" xfId="0" applyFont="1" applyFill="1" applyBorder="1" applyAlignment="1" applyProtection="1">
      <alignment horizontal="left" vertical="center" wrapText="1"/>
      <protection locked="0"/>
    </xf>
    <xf numFmtId="0" fontId="27" fillId="22" borderId="38" xfId="0" applyFont="1" applyFill="1" applyBorder="1" applyAlignment="1" applyProtection="1">
      <alignment horizontal="left" vertical="center" wrapText="1"/>
      <protection locked="0"/>
    </xf>
    <xf numFmtId="0" fontId="27" fillId="22" borderId="14" xfId="0" applyFont="1" applyFill="1" applyBorder="1" applyAlignment="1" applyProtection="1">
      <alignment horizontal="left" vertical="center" wrapText="1"/>
      <protection locked="0"/>
    </xf>
    <xf numFmtId="0" fontId="27" fillId="22" borderId="49" xfId="0" applyFont="1" applyFill="1" applyBorder="1" applyAlignment="1" applyProtection="1">
      <alignment horizontal="left" vertical="center" wrapText="1"/>
      <protection locked="0"/>
    </xf>
    <xf numFmtId="0" fontId="27" fillId="0" borderId="22" xfId="0" applyFont="1" applyBorder="1" applyAlignment="1">
      <alignment horizontal="center" vertical="center" wrapText="1"/>
    </xf>
    <xf numFmtId="0" fontId="27" fillId="0" borderId="23" xfId="0" applyFont="1" applyBorder="1" applyAlignment="1">
      <alignment horizontal="center" vertical="center" wrapText="1"/>
    </xf>
    <xf numFmtId="1" fontId="26" fillId="0" borderId="30" xfId="0" applyNumberFormat="1" applyFont="1" applyBorder="1" applyAlignment="1">
      <alignment horizontal="center" vertical="center" wrapText="1"/>
    </xf>
    <xf numFmtId="1" fontId="26" fillId="0" borderId="4" xfId="0" applyNumberFormat="1" applyFont="1" applyBorder="1" applyAlignment="1">
      <alignment horizontal="center" vertical="center" wrapText="1"/>
    </xf>
    <xf numFmtId="1" fontId="26" fillId="0" borderId="11" xfId="0" applyNumberFormat="1" applyFont="1" applyBorder="1" applyAlignment="1">
      <alignment horizontal="center" vertical="center" wrapText="1"/>
    </xf>
    <xf numFmtId="1" fontId="26" fillId="0" borderId="38" xfId="0" applyNumberFormat="1" applyFont="1" applyBorder="1" applyAlignment="1">
      <alignment horizontal="center" vertical="center" wrapText="1"/>
    </xf>
    <xf numFmtId="0" fontId="3" fillId="4" borderId="16" xfId="1" applyFont="1" applyFill="1" applyBorder="1" applyAlignment="1">
      <alignment horizontal="center" vertical="center" wrapText="1"/>
    </xf>
    <xf numFmtId="0" fontId="3" fillId="4" borderId="17" xfId="1" applyFont="1" applyFill="1" applyBorder="1" applyAlignment="1">
      <alignment horizontal="center" vertical="center" wrapText="1"/>
    </xf>
    <xf numFmtId="0" fontId="3" fillId="4" borderId="31" xfId="1" applyFont="1" applyFill="1" applyBorder="1" applyAlignment="1">
      <alignment horizontal="center" vertical="center" wrapText="1"/>
    </xf>
    <xf numFmtId="0" fontId="3" fillId="4" borderId="26" xfId="1" applyFont="1" applyFill="1" applyBorder="1" applyAlignment="1">
      <alignment horizontal="center" vertical="center" wrapText="1"/>
    </xf>
    <xf numFmtId="0" fontId="27" fillId="0" borderId="11"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14" xfId="0" applyFont="1" applyBorder="1" applyAlignment="1">
      <alignment horizontal="center" vertical="center" wrapText="1"/>
    </xf>
    <xf numFmtId="0" fontId="27" fillId="22" borderId="30" xfId="0" applyFont="1" applyFill="1" applyBorder="1" applyAlignment="1">
      <alignment horizontal="center" vertical="center" wrapText="1"/>
    </xf>
    <xf numFmtId="0" fontId="27" fillId="22" borderId="11" xfId="0" applyFont="1" applyFill="1" applyBorder="1" applyAlignment="1">
      <alignment horizontal="center" vertical="center" wrapText="1"/>
    </xf>
    <xf numFmtId="0" fontId="27" fillId="22" borderId="38" xfId="0" applyFont="1" applyFill="1" applyBorder="1" applyAlignment="1">
      <alignment horizontal="center" vertical="center" wrapText="1"/>
    </xf>
    <xf numFmtId="0" fontId="27" fillId="22" borderId="14" xfId="0" applyFont="1" applyFill="1" applyBorder="1" applyAlignment="1">
      <alignment horizontal="center" vertical="center" wrapText="1"/>
    </xf>
    <xf numFmtId="0" fontId="27" fillId="0" borderId="61" xfId="0" applyFont="1" applyFill="1" applyBorder="1" applyAlignment="1">
      <alignment horizontal="left" vertical="center" wrapText="1"/>
    </xf>
    <xf numFmtId="0" fontId="27" fillId="0" borderId="27" xfId="0" applyFont="1" applyFill="1" applyBorder="1" applyAlignment="1">
      <alignment horizontal="left" vertical="center" wrapText="1"/>
    </xf>
    <xf numFmtId="0" fontId="25" fillId="0" borderId="4" xfId="0" applyFont="1" applyFill="1" applyBorder="1" applyAlignment="1">
      <alignment horizontal="left" vertical="center" wrapText="1"/>
    </xf>
    <xf numFmtId="0" fontId="27" fillId="0" borderId="30"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27" fillId="0" borderId="20" xfId="0" applyFont="1" applyFill="1" applyBorder="1" applyAlignment="1">
      <alignment horizontal="center" vertical="center" wrapText="1"/>
    </xf>
    <xf numFmtId="0" fontId="27" fillId="0" borderId="29" xfId="0" applyFont="1" applyFill="1" applyBorder="1" applyAlignment="1">
      <alignment horizontal="center" vertical="center" wrapText="1"/>
    </xf>
    <xf numFmtId="0" fontId="18" fillId="24" borderId="10" xfId="0" applyFont="1" applyFill="1" applyBorder="1" applyAlignment="1">
      <alignment horizontal="center" vertical="center" wrapText="1"/>
    </xf>
    <xf numFmtId="0" fontId="18" fillId="24" borderId="13" xfId="0" applyFont="1" applyFill="1" applyBorder="1" applyAlignment="1">
      <alignment horizontal="center" vertical="center" wrapText="1"/>
    </xf>
    <xf numFmtId="0" fontId="18" fillId="24" borderId="12" xfId="0" applyFont="1" applyFill="1" applyBorder="1" applyAlignment="1">
      <alignment horizontal="center" vertical="center" wrapText="1"/>
    </xf>
    <xf numFmtId="0" fontId="27" fillId="0" borderId="46"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59" xfId="0" applyFont="1" applyBorder="1" applyAlignment="1">
      <alignment horizontal="center" vertical="center" wrapText="1"/>
    </xf>
    <xf numFmtId="0" fontId="25" fillId="0" borderId="1"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67" xfId="0" applyFont="1" applyFill="1" applyBorder="1" applyAlignment="1">
      <alignment horizontal="left" vertical="center" wrapText="1"/>
    </xf>
    <xf numFmtId="0" fontId="27" fillId="0" borderId="9" xfId="0" applyFont="1" applyBorder="1" applyAlignment="1">
      <alignment horizontal="center" vertical="center" wrapText="1"/>
    </xf>
    <xf numFmtId="14" fontId="37" fillId="22" borderId="30" xfId="0" applyNumberFormat="1" applyFont="1" applyFill="1" applyBorder="1" applyAlignment="1">
      <alignment horizontal="center" vertical="center" wrapText="1"/>
    </xf>
    <xf numFmtId="0" fontId="37" fillId="22" borderId="4" xfId="0" applyFont="1" applyFill="1" applyBorder="1" applyAlignment="1">
      <alignment horizontal="center" vertical="center" wrapText="1"/>
    </xf>
    <xf numFmtId="0" fontId="27" fillId="0" borderId="8" xfId="0" applyFont="1" applyBorder="1" applyAlignment="1">
      <alignment horizontal="center" vertical="center" wrapText="1"/>
    </xf>
    <xf numFmtId="0" fontId="27" fillId="0" borderId="51" xfId="0" applyFont="1" applyBorder="1" applyAlignment="1">
      <alignment horizontal="center" vertical="center" wrapText="1"/>
    </xf>
    <xf numFmtId="0" fontId="25" fillId="0" borderId="30" xfId="0" applyFont="1" applyBorder="1" applyAlignment="1">
      <alignment horizontal="center" vertical="center"/>
    </xf>
    <xf numFmtId="0" fontId="25" fillId="0" borderId="3" xfId="0" applyFont="1" applyBorder="1" applyAlignment="1">
      <alignment horizontal="center" vertical="center"/>
    </xf>
    <xf numFmtId="0" fontId="25" fillId="0" borderId="11" xfId="0" applyFont="1" applyBorder="1" applyAlignment="1">
      <alignment horizontal="center" vertical="center"/>
    </xf>
    <xf numFmtId="0" fontId="25" fillId="0" borderId="38" xfId="0" applyFont="1" applyBorder="1" applyAlignment="1">
      <alignment horizontal="center" vertical="center"/>
    </xf>
    <xf numFmtId="0" fontId="25" fillId="0" borderId="49" xfId="0" applyFont="1" applyBorder="1" applyAlignment="1">
      <alignment horizontal="center" vertical="center"/>
    </xf>
    <xf numFmtId="1" fontId="25" fillId="22" borderId="13" xfId="0" applyNumberFormat="1" applyFont="1" applyFill="1" applyBorder="1" applyAlignment="1">
      <alignment horizontal="center" vertical="center" wrapText="1"/>
    </xf>
    <xf numFmtId="1" fontId="25" fillId="22" borderId="48" xfId="0" applyNumberFormat="1" applyFont="1" applyFill="1" applyBorder="1" applyAlignment="1">
      <alignment horizontal="center" vertical="center" wrapText="1"/>
    </xf>
    <xf numFmtId="0" fontId="25" fillId="22" borderId="38" xfId="0" applyFont="1" applyFill="1" applyBorder="1" applyAlignment="1">
      <alignment horizontal="left" vertical="center" wrapText="1"/>
    </xf>
    <xf numFmtId="0" fontId="25" fillId="22" borderId="49" xfId="0" applyFont="1" applyFill="1" applyBorder="1" applyAlignment="1">
      <alignment horizontal="left" vertical="center" wrapText="1"/>
    </xf>
    <xf numFmtId="0" fontId="44" fillId="24" borderId="10" xfId="0" applyFont="1" applyFill="1" applyBorder="1" applyAlignment="1">
      <alignment horizontal="center" vertical="center" wrapText="1"/>
    </xf>
    <xf numFmtId="0" fontId="44" fillId="24" borderId="13" xfId="0" applyFont="1" applyFill="1" applyBorder="1" applyAlignment="1">
      <alignment horizontal="center" vertical="center" wrapText="1"/>
    </xf>
    <xf numFmtId="0" fontId="44" fillId="24" borderId="48" xfId="0" applyFont="1" applyFill="1" applyBorder="1" applyAlignment="1">
      <alignment horizontal="center" vertical="center" wrapText="1"/>
    </xf>
    <xf numFmtId="0" fontId="27" fillId="0" borderId="54" xfId="0" applyFont="1" applyBorder="1" applyAlignment="1">
      <alignment horizontal="center" vertical="center" wrapText="1"/>
    </xf>
    <xf numFmtId="0" fontId="27" fillId="0" borderId="55" xfId="0" applyFont="1" applyBorder="1" applyAlignment="1">
      <alignment horizontal="center" vertical="center" wrapText="1"/>
    </xf>
    <xf numFmtId="0" fontId="27" fillId="0" borderId="56" xfId="0" applyFont="1" applyBorder="1" applyAlignment="1">
      <alignment horizontal="center" vertical="center" wrapText="1"/>
    </xf>
    <xf numFmtId="14" fontId="27" fillId="22" borderId="53" xfId="0" applyNumberFormat="1" applyFont="1" applyFill="1" applyBorder="1" applyAlignment="1">
      <alignment horizontal="center" vertical="center" wrapText="1"/>
    </xf>
    <xf numFmtId="0" fontId="27" fillId="24" borderId="49" xfId="0" applyFont="1" applyFill="1" applyBorder="1" applyAlignment="1">
      <alignment horizontal="center" vertical="center" wrapText="1"/>
    </xf>
    <xf numFmtId="0" fontId="3" fillId="21" borderId="9" xfId="0" applyFont="1" applyFill="1" applyBorder="1" applyAlignment="1">
      <alignment horizontal="center" vertical="center"/>
    </xf>
    <xf numFmtId="0" fontId="18" fillId="24" borderId="52"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21" fillId="2" borderId="0" xfId="0" applyFont="1" applyFill="1" applyAlignment="1">
      <alignment horizontal="center"/>
    </xf>
    <xf numFmtId="0" fontId="19" fillId="0" borderId="0" xfId="0" applyFont="1" applyAlignment="1" applyProtection="1">
      <alignment horizontal="center" vertical="center"/>
      <protection locked="0"/>
    </xf>
    <xf numFmtId="0" fontId="27" fillId="0" borderId="10"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48" xfId="0" applyFont="1" applyBorder="1" applyAlignment="1">
      <alignment horizontal="center" vertical="center" wrapText="1"/>
    </xf>
    <xf numFmtId="0" fontId="8" fillId="0" borderId="24" xfId="0" applyFont="1" applyBorder="1" applyAlignment="1">
      <alignment horizontal="left" vertical="center"/>
    </xf>
    <xf numFmtId="0" fontId="8" fillId="0" borderId="25" xfId="0" applyFont="1" applyBorder="1" applyAlignment="1">
      <alignment horizontal="left" vertical="center"/>
    </xf>
    <xf numFmtId="0" fontId="8" fillId="0" borderId="34" xfId="0" applyFont="1" applyBorder="1" applyAlignment="1">
      <alignment horizontal="left" vertical="center"/>
    </xf>
    <xf numFmtId="0" fontId="6" fillId="2" borderId="18" xfId="0" applyFont="1" applyFill="1" applyBorder="1" applyAlignment="1">
      <alignment horizontal="left" vertical="center"/>
    </xf>
    <xf numFmtId="0" fontId="6" fillId="2" borderId="19" xfId="0" applyFont="1" applyFill="1" applyBorder="1" applyAlignment="1">
      <alignment horizontal="left" vertical="center"/>
    </xf>
    <xf numFmtId="0" fontId="6" fillId="2" borderId="37" xfId="0" applyFont="1" applyFill="1" applyBorder="1" applyAlignment="1">
      <alignment horizontal="left" vertical="center"/>
    </xf>
    <xf numFmtId="0" fontId="49" fillId="13" borderId="24" xfId="1" applyFont="1" applyFill="1" applyBorder="1" applyAlignment="1">
      <alignment horizontal="center" vertical="center" wrapText="1"/>
    </xf>
    <xf numFmtId="0" fontId="49" fillId="13" borderId="25" xfId="1" applyFont="1" applyFill="1" applyBorder="1" applyAlignment="1">
      <alignment horizontal="center" vertical="center" wrapText="1"/>
    </xf>
    <xf numFmtId="0" fontId="49" fillId="13" borderId="34" xfId="1"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35" xfId="0" applyFont="1" applyFill="1" applyBorder="1" applyAlignment="1">
      <alignment horizontal="center" vertical="center"/>
    </xf>
    <xf numFmtId="0" fontId="25" fillId="2" borderId="30" xfId="0" applyFont="1" applyFill="1" applyBorder="1" applyAlignment="1">
      <alignment horizontal="left" vertical="center" wrapText="1"/>
    </xf>
    <xf numFmtId="0" fontId="25" fillId="2" borderId="4" xfId="0" applyFont="1" applyFill="1" applyBorder="1" applyAlignment="1">
      <alignment horizontal="left" vertical="center" wrapText="1"/>
    </xf>
    <xf numFmtId="0" fontId="25" fillId="2" borderId="9" xfId="0" applyFont="1" applyFill="1" applyBorder="1" applyAlignment="1">
      <alignment horizontal="left" vertical="center" wrapText="1"/>
    </xf>
    <xf numFmtId="0" fontId="27" fillId="0" borderId="68" xfId="0" applyFont="1" applyFill="1" applyBorder="1" applyAlignment="1">
      <alignment horizontal="left" vertical="center" wrapText="1"/>
    </xf>
    <xf numFmtId="0" fontId="27" fillId="0" borderId="69" xfId="0" applyFont="1" applyFill="1" applyBorder="1" applyAlignment="1">
      <alignment horizontal="left" vertical="center" wrapText="1"/>
    </xf>
    <xf numFmtId="0" fontId="27" fillId="0" borderId="70" xfId="0" applyFont="1" applyFill="1" applyBorder="1" applyAlignment="1">
      <alignment horizontal="left" vertical="center" wrapText="1"/>
    </xf>
    <xf numFmtId="0" fontId="16" fillId="3" borderId="16"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31" xfId="0" applyFont="1" applyFill="1" applyBorder="1" applyAlignment="1">
      <alignment horizontal="center" vertical="center" wrapText="1"/>
    </xf>
    <xf numFmtId="0" fontId="32" fillId="0" borderId="23" xfId="0" applyFont="1" applyBorder="1" applyAlignment="1">
      <alignment horizontal="center"/>
    </xf>
    <xf numFmtId="0" fontId="32" fillId="0" borderId="39" xfId="0" applyFont="1" applyBorder="1" applyAlignment="1">
      <alignment horizontal="center"/>
    </xf>
    <xf numFmtId="0" fontId="18" fillId="14" borderId="26" xfId="1" applyFont="1" applyFill="1" applyBorder="1" applyAlignment="1">
      <alignment horizontal="center" vertical="center" wrapText="1"/>
    </xf>
    <xf numFmtId="0" fontId="18" fillId="14" borderId="37" xfId="1" applyFont="1" applyFill="1" applyBorder="1" applyAlignment="1">
      <alignment horizontal="center" vertical="center" wrapText="1"/>
    </xf>
    <xf numFmtId="167" fontId="52" fillId="2" borderId="5" xfId="0" applyNumberFormat="1" applyFont="1" applyFill="1" applyBorder="1" applyAlignment="1">
      <alignment horizontal="left" vertical="center"/>
    </xf>
    <xf numFmtId="167" fontId="52" fillId="2" borderId="6" xfId="0" applyNumberFormat="1" applyFont="1" applyFill="1" applyBorder="1" applyAlignment="1">
      <alignment horizontal="left" vertical="center"/>
    </xf>
    <xf numFmtId="167" fontId="52" fillId="2" borderId="23" xfId="0" applyNumberFormat="1" applyFont="1" applyFill="1" applyBorder="1" applyAlignment="1">
      <alignment horizontal="left" vertical="center"/>
    </xf>
    <xf numFmtId="167" fontId="52" fillId="2" borderId="35" xfId="0" applyNumberFormat="1" applyFont="1" applyFill="1" applyBorder="1" applyAlignment="1">
      <alignment horizontal="left" vertical="center"/>
    </xf>
    <xf numFmtId="0" fontId="3" fillId="4" borderId="44" xfId="1" applyFont="1" applyFill="1" applyBorder="1" applyAlignment="1">
      <alignment horizontal="center" vertical="center" wrapText="1"/>
    </xf>
    <xf numFmtId="0" fontId="3" fillId="4" borderId="41" xfId="1" applyFont="1" applyFill="1" applyBorder="1" applyAlignment="1">
      <alignment horizontal="center" vertical="center" wrapText="1"/>
    </xf>
    <xf numFmtId="0" fontId="29" fillId="24" borderId="11" xfId="0" applyFont="1" applyFill="1" applyBorder="1" applyAlignment="1">
      <alignment horizontal="center" vertical="center" wrapText="1"/>
    </xf>
    <xf numFmtId="0" fontId="29" fillId="24" borderId="38" xfId="0" applyFont="1" applyFill="1" applyBorder="1" applyAlignment="1">
      <alignment horizontal="center" vertical="center" wrapText="1"/>
    </xf>
    <xf numFmtId="0" fontId="29" fillId="24" borderId="49" xfId="0" applyFont="1" applyFill="1" applyBorder="1" applyAlignment="1">
      <alignment horizontal="center" vertical="center" wrapText="1"/>
    </xf>
    <xf numFmtId="0" fontId="9" fillId="0" borderId="33" xfId="0" applyFont="1" applyBorder="1" applyAlignment="1">
      <alignment horizontal="center" vertical="center"/>
    </xf>
    <xf numFmtId="0" fontId="9" fillId="0" borderId="28" xfId="0" applyFont="1" applyBorder="1" applyAlignment="1">
      <alignment horizontal="center" vertical="center"/>
    </xf>
    <xf numFmtId="0" fontId="9" fillId="0" borderId="39" xfId="0" applyFont="1" applyBorder="1" applyAlignment="1">
      <alignment horizontal="center" vertical="center"/>
    </xf>
    <xf numFmtId="0" fontId="25" fillId="22" borderId="4" xfId="0" applyFont="1" applyFill="1" applyBorder="1" applyAlignment="1">
      <alignment horizontal="center" vertical="center" wrapText="1"/>
    </xf>
    <xf numFmtId="0" fontId="25" fillId="22" borderId="9" xfId="0" applyFont="1" applyFill="1" applyBorder="1" applyAlignment="1">
      <alignment horizontal="center" vertical="center" wrapText="1"/>
    </xf>
    <xf numFmtId="0" fontId="31" fillId="0" borderId="30" xfId="82" applyFont="1" applyBorder="1" applyAlignment="1">
      <alignment horizontal="center" vertical="center" wrapText="1"/>
    </xf>
    <xf numFmtId="0" fontId="31" fillId="0" borderId="4" xfId="82" applyFont="1" applyBorder="1" applyAlignment="1">
      <alignment horizontal="center" vertical="center" wrapText="1"/>
    </xf>
    <xf numFmtId="0" fontId="31" fillId="0" borderId="9" xfId="82" applyFont="1" applyBorder="1" applyAlignment="1">
      <alignment horizontal="center" vertical="center" wrapText="1"/>
    </xf>
    <xf numFmtId="0" fontId="25" fillId="0" borderId="4" xfId="0" applyFont="1" applyBorder="1" applyAlignment="1">
      <alignment horizontal="center" vertical="center"/>
    </xf>
    <xf numFmtId="0" fontId="25" fillId="0" borderId="9" xfId="0" applyFont="1" applyBorder="1" applyAlignment="1">
      <alignment horizontal="center" vertical="center"/>
    </xf>
    <xf numFmtId="0" fontId="27" fillId="0" borderId="7"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18" fillId="3" borderId="41" xfId="1" applyFont="1" applyFill="1" applyBorder="1" applyAlignment="1">
      <alignment horizontal="center" vertical="center" wrapText="1"/>
    </xf>
    <xf numFmtId="0" fontId="27" fillId="0" borderId="13"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27" fillId="0" borderId="62" xfId="0" applyFont="1" applyFill="1" applyBorder="1" applyAlignment="1">
      <alignment horizontal="center" vertical="center" wrapText="1"/>
    </xf>
    <xf numFmtId="0" fontId="27" fillId="0" borderId="63" xfId="0" applyFont="1" applyFill="1" applyBorder="1" applyAlignment="1">
      <alignment horizontal="center" vertical="center" wrapText="1"/>
    </xf>
    <xf numFmtId="0" fontId="27" fillId="0" borderId="4" xfId="0" applyFont="1" applyFill="1" applyBorder="1" applyAlignment="1">
      <alignment horizontal="left" vertical="center" wrapText="1"/>
    </xf>
    <xf numFmtId="0" fontId="37" fillId="0" borderId="64" xfId="0" applyFont="1" applyFill="1" applyBorder="1" applyAlignment="1">
      <alignment horizontal="center" vertical="center" wrapText="1"/>
    </xf>
    <xf numFmtId="0" fontId="37" fillId="0" borderId="62" xfId="0" applyFont="1" applyFill="1" applyBorder="1" applyAlignment="1">
      <alignment horizontal="center" vertical="center" wrapText="1"/>
    </xf>
    <xf numFmtId="0" fontId="37" fillId="0" borderId="63" xfId="0" applyFont="1" applyFill="1" applyBorder="1" applyAlignment="1">
      <alignment horizontal="center" vertical="center" wrapText="1"/>
    </xf>
    <xf numFmtId="0" fontId="37" fillId="0" borderId="30" xfId="0" applyFont="1" applyFill="1" applyBorder="1" applyAlignment="1">
      <alignment horizontal="left" vertical="center" wrapText="1"/>
    </xf>
    <xf numFmtId="0" fontId="37" fillId="0" borderId="4" xfId="0" applyFont="1" applyFill="1" applyBorder="1" applyAlignment="1">
      <alignment horizontal="left" vertical="center" wrapText="1"/>
    </xf>
    <xf numFmtId="0" fontId="37" fillId="0" borderId="3" xfId="0" applyFont="1" applyFill="1" applyBorder="1" applyAlignment="1">
      <alignment horizontal="left" vertical="center" wrapText="1"/>
    </xf>
    <xf numFmtId="0" fontId="45" fillId="21" borderId="30" xfId="0" applyFont="1" applyFill="1" applyBorder="1" applyAlignment="1">
      <alignment horizontal="center" vertical="center" wrapText="1"/>
    </xf>
    <xf numFmtId="0" fontId="45" fillId="21" borderId="4" xfId="0" applyFont="1" applyFill="1" applyBorder="1" applyAlignment="1">
      <alignment horizontal="center" vertical="center" wrapText="1"/>
    </xf>
    <xf numFmtId="0" fontId="45" fillId="21" borderId="9" xfId="0" applyFont="1" applyFill="1" applyBorder="1" applyAlignment="1">
      <alignment horizontal="center" vertical="center" wrapText="1"/>
    </xf>
    <xf numFmtId="0" fontId="27" fillId="22" borderId="52" xfId="0" applyFont="1" applyFill="1" applyBorder="1" applyAlignment="1">
      <alignment horizontal="center" vertical="center" wrapText="1"/>
    </xf>
    <xf numFmtId="0" fontId="27" fillId="0" borderId="64" xfId="0" applyFont="1" applyFill="1" applyBorder="1" applyAlignment="1">
      <alignment horizontal="center" vertical="center" wrapText="1"/>
    </xf>
    <xf numFmtId="0" fontId="27" fillId="22" borderId="51" xfId="0" applyFont="1" applyFill="1" applyBorder="1" applyAlignment="1" applyProtection="1">
      <alignment horizontal="left" vertical="center" wrapText="1"/>
      <protection locked="0"/>
    </xf>
    <xf numFmtId="166" fontId="6" fillId="2" borderId="32" xfId="0" applyNumberFormat="1" applyFont="1" applyFill="1" applyBorder="1" applyAlignment="1">
      <alignment horizontal="left" vertical="center"/>
    </xf>
    <xf numFmtId="166" fontId="6" fillId="2" borderId="34" xfId="0" applyNumberFormat="1" applyFont="1" applyFill="1" applyBorder="1" applyAlignment="1">
      <alignment horizontal="left" vertical="center"/>
    </xf>
    <xf numFmtId="166" fontId="47" fillId="2" borderId="36" xfId="0" applyNumberFormat="1" applyFont="1" applyFill="1" applyBorder="1" applyAlignment="1">
      <alignment horizontal="center" vertical="center"/>
    </xf>
    <xf numFmtId="166" fontId="47" fillId="2" borderId="35" xfId="0" applyNumberFormat="1" applyFont="1" applyFill="1" applyBorder="1" applyAlignment="1">
      <alignment horizontal="center" vertical="center"/>
    </xf>
    <xf numFmtId="0" fontId="4" fillId="2" borderId="0" xfId="0" applyFont="1" applyFill="1" applyAlignment="1">
      <alignment horizontal="center" vertical="center"/>
    </xf>
    <xf numFmtId="0" fontId="39" fillId="2" borderId="0" xfId="0" applyFont="1" applyFill="1" applyAlignment="1">
      <alignment horizontal="center" vertical="top"/>
    </xf>
    <xf numFmtId="0" fontId="4" fillId="2" borderId="0" xfId="0" applyFont="1" applyFill="1" applyAlignment="1">
      <alignment horizontal="center" vertical="top"/>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6" fillId="2" borderId="34" xfId="0" applyFont="1" applyFill="1" applyBorder="1" applyAlignment="1">
      <alignment horizontal="left" vertical="center"/>
    </xf>
    <xf numFmtId="0" fontId="28" fillId="17" borderId="15" xfId="0" applyFont="1" applyFill="1" applyBorder="1" applyAlignment="1">
      <alignment horizontal="center" vertical="center" wrapText="1"/>
    </xf>
    <xf numFmtId="0" fontId="28" fillId="17" borderId="26" xfId="0" applyFont="1" applyFill="1" applyBorder="1" applyAlignment="1">
      <alignment horizontal="center" vertical="center" wrapText="1"/>
    </xf>
    <xf numFmtId="0" fontId="28" fillId="17" borderId="40" xfId="0" applyFont="1" applyFill="1" applyBorder="1" applyAlignment="1">
      <alignment horizontal="center" vertical="center" wrapText="1"/>
    </xf>
    <xf numFmtId="0" fontId="18" fillId="18" borderId="16" xfId="1" applyFont="1" applyFill="1" applyBorder="1" applyAlignment="1">
      <alignment horizontal="center" vertical="center" wrapText="1"/>
    </xf>
    <xf numFmtId="0" fontId="18" fillId="18" borderId="17" xfId="1" applyFont="1" applyFill="1" applyBorder="1" applyAlignment="1">
      <alignment horizontal="center" vertical="center" wrapText="1"/>
    </xf>
    <xf numFmtId="0" fontId="18" fillId="18" borderId="31" xfId="1" applyFont="1" applyFill="1" applyBorder="1" applyAlignment="1">
      <alignment horizontal="center" vertical="center" wrapText="1"/>
    </xf>
    <xf numFmtId="0" fontId="6" fillId="19" borderId="25" xfId="1" applyFont="1" applyFill="1" applyBorder="1" applyAlignment="1">
      <alignment horizontal="center" vertical="center" wrapText="1"/>
    </xf>
    <xf numFmtId="0" fontId="6" fillId="19" borderId="6" xfId="1" applyFont="1" applyFill="1" applyBorder="1" applyAlignment="1">
      <alignment horizontal="center" vertical="center" wrapText="1"/>
    </xf>
    <xf numFmtId="0" fontId="8" fillId="23" borderId="50" xfId="0" applyFont="1" applyFill="1" applyBorder="1" applyAlignment="1">
      <alignment horizontal="center" vertical="center" wrapText="1"/>
    </xf>
    <xf numFmtId="0" fontId="8" fillId="23" borderId="45" xfId="0" applyFont="1" applyFill="1" applyBorder="1" applyAlignment="1">
      <alignment horizontal="center" vertical="center" wrapText="1"/>
    </xf>
    <xf numFmtId="0" fontId="6" fillId="19" borderId="8" xfId="1" applyFont="1" applyFill="1" applyBorder="1" applyAlignment="1">
      <alignment horizontal="center" vertical="center" wrapText="1"/>
    </xf>
    <xf numFmtId="0" fontId="6" fillId="19" borderId="9" xfId="1" applyFont="1" applyFill="1" applyBorder="1" applyAlignment="1">
      <alignment horizontal="center" vertical="center" wrapText="1"/>
    </xf>
    <xf numFmtId="0" fontId="6" fillId="19" borderId="52" xfId="1" applyFont="1" applyFill="1" applyBorder="1" applyAlignment="1">
      <alignment horizontal="center" vertical="center" wrapText="1"/>
    </xf>
    <xf numFmtId="0" fontId="6" fillId="19" borderId="48" xfId="1" applyFont="1" applyFill="1" applyBorder="1" applyAlignment="1">
      <alignment horizontal="center" vertical="center" wrapText="1"/>
    </xf>
    <xf numFmtId="0" fontId="27" fillId="2" borderId="30" xfId="0" applyFont="1" applyFill="1" applyBorder="1" applyAlignment="1" applyProtection="1">
      <alignment horizontal="center" vertical="center" wrapText="1"/>
      <protection locked="0"/>
    </xf>
    <xf numFmtId="0" fontId="27" fillId="2" borderId="4" xfId="0" applyFont="1" applyFill="1" applyBorder="1" applyAlignment="1" applyProtection="1">
      <alignment horizontal="center" vertical="center" wrapText="1"/>
      <protection locked="0"/>
    </xf>
    <xf numFmtId="0" fontId="27" fillId="2" borderId="3" xfId="0" applyFont="1" applyFill="1" applyBorder="1" applyAlignment="1" applyProtection="1">
      <alignment horizontal="center" vertical="center" wrapText="1"/>
      <protection locked="0"/>
    </xf>
    <xf numFmtId="0" fontId="8" fillId="23" borderId="24" xfId="0" applyFont="1" applyFill="1" applyBorder="1" applyAlignment="1">
      <alignment horizontal="center" vertical="center" wrapText="1"/>
    </xf>
    <xf numFmtId="0" fontId="8" fillId="23" borderId="25" xfId="0" applyFont="1" applyFill="1" applyBorder="1" applyAlignment="1">
      <alignment horizontal="center" vertical="center" wrapText="1"/>
    </xf>
    <xf numFmtId="0" fontId="8" fillId="23" borderId="34" xfId="0" applyFont="1" applyFill="1" applyBorder="1" applyAlignment="1">
      <alignment horizontal="center" vertical="center" wrapText="1"/>
    </xf>
    <xf numFmtId="0" fontId="8" fillId="23" borderId="40" xfId="0" applyFont="1" applyFill="1" applyBorder="1" applyAlignment="1">
      <alignment horizontal="center" vertical="center" wrapText="1"/>
    </xf>
    <xf numFmtId="0" fontId="6" fillId="12" borderId="2" xfId="1" applyFont="1" applyFill="1" applyBorder="1" applyAlignment="1">
      <alignment horizontal="center" vertical="center" wrapText="1"/>
    </xf>
    <xf numFmtId="0" fontId="6" fillId="12" borderId="35" xfId="1" applyFont="1" applyFill="1" applyBorder="1" applyAlignment="1">
      <alignment horizontal="center" vertical="center" wrapText="1"/>
    </xf>
    <xf numFmtId="0" fontId="6" fillId="12" borderId="1" xfId="2" applyFont="1" applyFill="1" applyBorder="1" applyAlignment="1">
      <alignment horizontal="center" vertical="center" wrapText="1"/>
    </xf>
    <xf numFmtId="0" fontId="6" fillId="12" borderId="6" xfId="2" applyFont="1" applyFill="1" applyBorder="1" applyAlignment="1">
      <alignment horizontal="center" vertical="center" wrapText="1"/>
    </xf>
    <xf numFmtId="0" fontId="6" fillId="12" borderId="7" xfId="2" applyFont="1" applyFill="1" applyBorder="1" applyAlignment="1">
      <alignment horizontal="center" vertical="center" wrapText="1"/>
    </xf>
    <xf numFmtId="0" fontId="6" fillId="12" borderId="5" xfId="2" applyFont="1" applyFill="1" applyBorder="1" applyAlignment="1">
      <alignment horizontal="center" vertical="center" wrapText="1"/>
    </xf>
    <xf numFmtId="0" fontId="6" fillId="19" borderId="34" xfId="1" applyFont="1" applyFill="1" applyBorder="1" applyAlignment="1">
      <alignment horizontal="center" vertical="center" wrapText="1"/>
    </xf>
    <xf numFmtId="0" fontId="6" fillId="19" borderId="35" xfId="1" applyFont="1" applyFill="1" applyBorder="1" applyAlignment="1">
      <alignment horizontal="center" vertical="center" wrapText="1"/>
    </xf>
    <xf numFmtId="0" fontId="27" fillId="0" borderId="29" xfId="0" applyFont="1" applyBorder="1" applyAlignment="1">
      <alignment horizontal="center" vertical="center" wrapText="1"/>
    </xf>
    <xf numFmtId="9" fontId="25" fillId="0" borderId="50" xfId="0" applyNumberFormat="1" applyFont="1" applyBorder="1" applyAlignment="1">
      <alignment horizontal="center" vertical="center"/>
    </xf>
    <xf numFmtId="0" fontId="25" fillId="0" borderId="47" xfId="0" applyFont="1" applyBorder="1" applyAlignment="1">
      <alignment horizontal="center" vertical="center"/>
    </xf>
    <xf numFmtId="0" fontId="25" fillId="0" borderId="43" xfId="0" applyFont="1" applyBorder="1" applyAlignment="1">
      <alignment horizontal="center" vertical="center"/>
    </xf>
    <xf numFmtId="0" fontId="25" fillId="0" borderId="60" xfId="0" applyFont="1" applyBorder="1" applyAlignment="1">
      <alignment horizontal="center" vertical="center"/>
    </xf>
    <xf numFmtId="0" fontId="25" fillId="0" borderId="61" xfId="0" applyFont="1" applyBorder="1" applyAlignment="1">
      <alignment horizontal="center" vertical="center"/>
    </xf>
    <xf numFmtId="0" fontId="25" fillId="0" borderId="27" xfId="0" applyFont="1" applyBorder="1" applyAlignment="1">
      <alignment horizontal="center" vertical="center"/>
    </xf>
    <xf numFmtId="0" fontId="18" fillId="24" borderId="48" xfId="0" applyFont="1" applyFill="1" applyBorder="1" applyAlignment="1" applyProtection="1">
      <alignment horizontal="center" vertical="center" wrapText="1"/>
      <protection locked="0"/>
    </xf>
    <xf numFmtId="0" fontId="27" fillId="2" borderId="9" xfId="0" applyFont="1" applyFill="1" applyBorder="1" applyAlignment="1" applyProtection="1">
      <alignment horizontal="center" vertical="center" wrapText="1"/>
      <protection locked="0"/>
    </xf>
    <xf numFmtId="166" fontId="37" fillId="22" borderId="10" xfId="0" applyNumberFormat="1" applyFont="1" applyFill="1" applyBorder="1" applyAlignment="1">
      <alignment horizontal="center" vertical="center" wrapText="1"/>
    </xf>
    <xf numFmtId="166" fontId="37" fillId="22" borderId="13" xfId="0" applyNumberFormat="1" applyFont="1" applyFill="1" applyBorder="1" applyAlignment="1">
      <alignment horizontal="center" vertical="center" wrapText="1"/>
    </xf>
    <xf numFmtId="49" fontId="2" fillId="0" borderId="0" xfId="4" applyNumberFormat="1" applyAlignment="1">
      <alignment horizontal="center" vertical="center" wrapText="1"/>
    </xf>
    <xf numFmtId="0" fontId="35" fillId="2" borderId="0" xfId="0" applyFont="1" applyFill="1" applyAlignment="1">
      <alignment horizontal="center"/>
    </xf>
    <xf numFmtId="4" fontId="42" fillId="20" borderId="16" xfId="0" applyNumberFormat="1" applyFont="1" applyFill="1" applyBorder="1" applyAlignment="1">
      <alignment horizontal="center" vertical="center" wrapText="1"/>
    </xf>
    <xf numFmtId="4" fontId="42" fillId="20" borderId="31" xfId="0" applyNumberFormat="1" applyFont="1" applyFill="1" applyBorder="1" applyAlignment="1">
      <alignment horizontal="center" vertical="center" wrapText="1"/>
    </xf>
    <xf numFmtId="0" fontId="41" fillId="3" borderId="17" xfId="4" applyFont="1" applyFill="1" applyBorder="1" applyAlignment="1">
      <alignment horizontal="center" vertical="center" wrapText="1"/>
    </xf>
    <xf numFmtId="0" fontId="41" fillId="3" borderId="31" xfId="4" applyFont="1" applyFill="1" applyBorder="1" applyAlignment="1">
      <alignment horizontal="center" vertical="center" wrapText="1"/>
    </xf>
    <xf numFmtId="0" fontId="26" fillId="24" borderId="51" xfId="0" applyFont="1" applyFill="1" applyBorder="1" applyAlignment="1">
      <alignment horizontal="center" vertical="center" wrapText="1"/>
    </xf>
    <xf numFmtId="0" fontId="26" fillId="24" borderId="38" xfId="0" applyFont="1" applyFill="1" applyBorder="1" applyAlignment="1">
      <alignment horizontal="center" vertical="center" wrapText="1"/>
    </xf>
    <xf numFmtId="0" fontId="26" fillId="24" borderId="14" xfId="0" applyFont="1" applyFill="1" applyBorder="1" applyAlignment="1">
      <alignment horizontal="center" vertical="center" wrapText="1"/>
    </xf>
    <xf numFmtId="0" fontId="26" fillId="24" borderId="11" xfId="0" applyFont="1" applyFill="1" applyBorder="1" applyAlignment="1">
      <alignment horizontal="center" vertical="center" wrapText="1"/>
    </xf>
  </cellXfs>
  <cellStyles count="83">
    <cellStyle name="Euro" xfId="9" xr:uid="{00000000-0005-0000-0000-000000000000}"/>
    <cellStyle name="Euro 2" xfId="10" xr:uid="{00000000-0005-0000-0000-000001000000}"/>
    <cellStyle name="Graphics" xfId="11" xr:uid="{00000000-0005-0000-0000-000002000000}"/>
    <cellStyle name="Millares 10" xfId="12" xr:uid="{00000000-0005-0000-0000-000003000000}"/>
    <cellStyle name="Millares 10 2" xfId="13" xr:uid="{00000000-0005-0000-0000-000004000000}"/>
    <cellStyle name="Millares 11" xfId="14" xr:uid="{00000000-0005-0000-0000-000005000000}"/>
    <cellStyle name="Millares 2" xfId="15" xr:uid="{00000000-0005-0000-0000-000006000000}"/>
    <cellStyle name="Millares 2 2" xfId="16" xr:uid="{00000000-0005-0000-0000-000007000000}"/>
    <cellStyle name="Millares 2 3" xfId="17" xr:uid="{00000000-0005-0000-0000-000008000000}"/>
    <cellStyle name="Millares 2 3 2" xfId="18" xr:uid="{00000000-0005-0000-0000-000009000000}"/>
    <cellStyle name="Millares 3" xfId="19" xr:uid="{00000000-0005-0000-0000-00000A000000}"/>
    <cellStyle name="Millares 3 2" xfId="20" xr:uid="{00000000-0005-0000-0000-00000B000000}"/>
    <cellStyle name="Millares 4" xfId="21" xr:uid="{00000000-0005-0000-0000-00000C000000}"/>
    <cellStyle name="Millares 5" xfId="22" xr:uid="{00000000-0005-0000-0000-00000D000000}"/>
    <cellStyle name="Millares 6" xfId="23" xr:uid="{00000000-0005-0000-0000-00000E000000}"/>
    <cellStyle name="Millares 7" xfId="24" xr:uid="{00000000-0005-0000-0000-00000F000000}"/>
    <cellStyle name="Millares 8" xfId="25" xr:uid="{00000000-0005-0000-0000-000010000000}"/>
    <cellStyle name="Millares 9" xfId="26" xr:uid="{00000000-0005-0000-0000-000011000000}"/>
    <cellStyle name="Moneda 2" xfId="27" xr:uid="{00000000-0005-0000-0000-000012000000}"/>
    <cellStyle name="Moneda 2 2" xfId="28" xr:uid="{00000000-0005-0000-0000-000013000000}"/>
    <cellStyle name="Normal" xfId="0" builtinId="0"/>
    <cellStyle name="Normal 10" xfId="29" xr:uid="{00000000-0005-0000-0000-000015000000}"/>
    <cellStyle name="Normal 11" xfId="30" xr:uid="{00000000-0005-0000-0000-000016000000}"/>
    <cellStyle name="Normal 11 2" xfId="2" xr:uid="{00000000-0005-0000-0000-000017000000}"/>
    <cellStyle name="Normal 12" xfId="31" xr:uid="{00000000-0005-0000-0000-000018000000}"/>
    <cellStyle name="Normal 13" xfId="82" xr:uid="{00000000-0005-0000-0000-000019000000}"/>
    <cellStyle name="Normal 2" xfId="32" xr:uid="{00000000-0005-0000-0000-00001A000000}"/>
    <cellStyle name="Normal 2 2" xfId="1" xr:uid="{00000000-0005-0000-0000-00001B000000}"/>
    <cellStyle name="Normal 2 2 2" xfId="33" xr:uid="{00000000-0005-0000-0000-00001C000000}"/>
    <cellStyle name="Normal 2 2 2 2" xfId="34" xr:uid="{00000000-0005-0000-0000-00001D000000}"/>
    <cellStyle name="Normal 2 2 2 2 2" xfId="35" xr:uid="{00000000-0005-0000-0000-00001E000000}"/>
    <cellStyle name="Normal 2 2 2 2 2 2" xfId="36" xr:uid="{00000000-0005-0000-0000-00001F000000}"/>
    <cellStyle name="Normal 2 2 2 2 3" xfId="37" xr:uid="{00000000-0005-0000-0000-000020000000}"/>
    <cellStyle name="Normal 2 2 2 2 3 2" xfId="38" xr:uid="{00000000-0005-0000-0000-000021000000}"/>
    <cellStyle name="Normal 2 2 2 2_PLAN+REVISADO-+TRANSPARENCIA+GUBERNAMENTAL+(2)" xfId="39" xr:uid="{00000000-0005-0000-0000-000022000000}"/>
    <cellStyle name="Normal 2 2 2 3" xfId="40" xr:uid="{00000000-0005-0000-0000-000023000000}"/>
    <cellStyle name="Normal 2 2 2 4" xfId="41" xr:uid="{00000000-0005-0000-0000-000024000000}"/>
    <cellStyle name="Normal 2 2 2 4 2" xfId="42" xr:uid="{00000000-0005-0000-0000-000025000000}"/>
    <cellStyle name="Normal 2 2_PLAN+REVISADO-+TRANSPARENCIA+GUBERNAMENTAL+(2)" xfId="43" xr:uid="{00000000-0005-0000-0000-000026000000}"/>
    <cellStyle name="Normal 2 3" xfId="44" xr:uid="{00000000-0005-0000-0000-000027000000}"/>
    <cellStyle name="Normal 2 3 2" xfId="45" xr:uid="{00000000-0005-0000-0000-000028000000}"/>
    <cellStyle name="Normal 2 3 3" xfId="46" xr:uid="{00000000-0005-0000-0000-000029000000}"/>
    <cellStyle name="Normal 2 3 4" xfId="47" xr:uid="{00000000-0005-0000-0000-00002A000000}"/>
    <cellStyle name="Normal 2 4" xfId="4" xr:uid="{00000000-0005-0000-0000-00002B000000}"/>
    <cellStyle name="Normal 2 4 2" xfId="48" xr:uid="{00000000-0005-0000-0000-00002C000000}"/>
    <cellStyle name="Normal 2_PLAN+REVISADO-+TRANSPARENCIA+GUBERNAMENTAL+(2)" xfId="49" xr:uid="{00000000-0005-0000-0000-00002D000000}"/>
    <cellStyle name="Normal 3" xfId="50" xr:uid="{00000000-0005-0000-0000-00002E000000}"/>
    <cellStyle name="Normal 3 2" xfId="51" xr:uid="{00000000-0005-0000-0000-00002F000000}"/>
    <cellStyle name="Normal 3 2 2" xfId="52" xr:uid="{00000000-0005-0000-0000-000030000000}"/>
    <cellStyle name="Normal 3 2 3" xfId="53" xr:uid="{00000000-0005-0000-0000-000031000000}"/>
    <cellStyle name="Normal 3 2 4" xfId="54" xr:uid="{00000000-0005-0000-0000-000032000000}"/>
    <cellStyle name="Normal 3 3" xfId="55" xr:uid="{00000000-0005-0000-0000-000033000000}"/>
    <cellStyle name="Normal 3 3 2" xfId="6" xr:uid="{00000000-0005-0000-0000-000034000000}"/>
    <cellStyle name="Normal 3_PLAN+REVISADO-+TRANSPARENCIA+GUBERNAMENTAL+(2)" xfId="56" xr:uid="{00000000-0005-0000-0000-000035000000}"/>
    <cellStyle name="Normal 4" xfId="57" xr:uid="{00000000-0005-0000-0000-000036000000}"/>
    <cellStyle name="Normal 4 2" xfId="7" xr:uid="{00000000-0005-0000-0000-000037000000}"/>
    <cellStyle name="Normal 5" xfId="58" xr:uid="{00000000-0005-0000-0000-000038000000}"/>
    <cellStyle name="Normal 5 2" xfId="59" xr:uid="{00000000-0005-0000-0000-000039000000}"/>
    <cellStyle name="Normal 5 3" xfId="60" xr:uid="{00000000-0005-0000-0000-00003A000000}"/>
    <cellStyle name="Normal 6" xfId="61" xr:uid="{00000000-0005-0000-0000-00003B000000}"/>
    <cellStyle name="Normal 7" xfId="62" xr:uid="{00000000-0005-0000-0000-00003C000000}"/>
    <cellStyle name="Normal 8" xfId="63" xr:uid="{00000000-0005-0000-0000-00003D000000}"/>
    <cellStyle name="Normal 9" xfId="64" xr:uid="{00000000-0005-0000-0000-00003E000000}"/>
    <cellStyle name="Porcentual 2" xfId="3" xr:uid="{00000000-0005-0000-0000-00003F000000}"/>
    <cellStyle name="Porcentual 2 2" xfId="65" xr:uid="{00000000-0005-0000-0000-000040000000}"/>
    <cellStyle name="Porcentual 2 2 2" xfId="66" xr:uid="{00000000-0005-0000-0000-000041000000}"/>
    <cellStyle name="Porcentual 3" xfId="5" xr:uid="{00000000-0005-0000-0000-000042000000}"/>
    <cellStyle name="Porcentual 3 2" xfId="67" xr:uid="{00000000-0005-0000-0000-000043000000}"/>
    <cellStyle name="Porcentual 3 2 2" xfId="68" xr:uid="{00000000-0005-0000-0000-000044000000}"/>
    <cellStyle name="Porcentual 3 2 2 2" xfId="69" xr:uid="{00000000-0005-0000-0000-000045000000}"/>
    <cellStyle name="Porcentual 3 2 3" xfId="8" xr:uid="{00000000-0005-0000-0000-000046000000}"/>
    <cellStyle name="Porcentual 3 3" xfId="70" xr:uid="{00000000-0005-0000-0000-000047000000}"/>
    <cellStyle name="Porcentual 3 3 2" xfId="71" xr:uid="{00000000-0005-0000-0000-000048000000}"/>
    <cellStyle name="Porcentual 3 3 3" xfId="72" xr:uid="{00000000-0005-0000-0000-000049000000}"/>
    <cellStyle name="Porcentual 4" xfId="73" xr:uid="{00000000-0005-0000-0000-00004A000000}"/>
    <cellStyle name="Porcentual 4 2" xfId="74" xr:uid="{00000000-0005-0000-0000-00004B000000}"/>
    <cellStyle name="Porcentual 5" xfId="75" xr:uid="{00000000-0005-0000-0000-00004C000000}"/>
    <cellStyle name="Porcentual 6" xfId="76" xr:uid="{00000000-0005-0000-0000-00004D000000}"/>
    <cellStyle name="Porcentual 6 2" xfId="77" xr:uid="{00000000-0005-0000-0000-00004E000000}"/>
    <cellStyle name="Porcentual 7" xfId="78" xr:uid="{00000000-0005-0000-0000-00004F000000}"/>
    <cellStyle name="Porcentual 7 2" xfId="79" xr:uid="{00000000-0005-0000-0000-000050000000}"/>
    <cellStyle name="Porcentual 8" xfId="80" xr:uid="{00000000-0005-0000-0000-000051000000}"/>
    <cellStyle name="Porcentual 8 2" xfId="81" xr:uid="{00000000-0005-0000-0000-000052000000}"/>
  </cellStyles>
  <dxfs count="37">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theme="9"/>
        </patternFill>
      </fill>
    </dxf>
    <dxf>
      <fill>
        <patternFill>
          <bgColor rgb="FFFF0000"/>
        </patternFill>
      </fill>
    </dxf>
    <dxf>
      <fill>
        <patternFill>
          <bgColor theme="0" tint="-0.24994659260841701"/>
        </patternFill>
      </fill>
    </dxf>
    <dxf>
      <font>
        <color auto="1"/>
      </font>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theme="9"/>
        </patternFill>
      </fill>
    </dxf>
    <dxf>
      <fill>
        <patternFill>
          <bgColor rgb="FFFF0000"/>
        </patternFill>
      </fill>
    </dxf>
    <dxf>
      <fill>
        <patternFill>
          <bgColor theme="0" tint="-0.24994659260841701"/>
        </patternFill>
      </fill>
    </dxf>
    <dxf>
      <font>
        <color auto="1"/>
      </font>
      <fill>
        <patternFill>
          <bgColor rgb="FF00B050"/>
        </patternFill>
      </fill>
    </dxf>
    <dxf>
      <fill>
        <patternFill>
          <bgColor rgb="FF5BD119"/>
        </patternFill>
      </fill>
    </dxf>
    <dxf>
      <fill>
        <patternFill>
          <bgColor rgb="FFFFFF00"/>
        </patternFill>
      </fill>
    </dxf>
    <dxf>
      <fill>
        <patternFill>
          <bgColor rgb="FFFF3737"/>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0000FF"/>
      <color rgb="FFFDFECE"/>
      <color rgb="FF006600"/>
      <color rgb="FFFFFF99"/>
      <color rgb="FF003300"/>
      <color rgb="FF00FF00"/>
      <color rgb="FFE8F5F8"/>
      <color rgb="FFFEF9F4"/>
      <color rgb="FFFEF4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17</xdr:col>
      <xdr:colOff>553708</xdr:colOff>
      <xdr:row>0</xdr:row>
      <xdr:rowOff>0</xdr:rowOff>
    </xdr:from>
    <xdr:to>
      <xdr:col>17</xdr:col>
      <xdr:colOff>2020641</xdr:colOff>
      <xdr:row>5</xdr:row>
      <xdr:rowOff>111442</xdr:rowOff>
    </xdr:to>
    <xdr:pic>
      <xdr:nvPicPr>
        <xdr:cNvPr id="9" name="4 Imagen" descr="Logo solo DIGEIG.JPG">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cstate="print"/>
        <a:srcRect/>
        <a:stretch>
          <a:fillRect/>
        </a:stretch>
      </xdr:blipFill>
      <xdr:spPr bwMode="auto">
        <a:xfrm>
          <a:off x="21489658" y="0"/>
          <a:ext cx="1466933" cy="1311592"/>
        </a:xfrm>
        <a:prstGeom prst="rect">
          <a:avLst/>
        </a:prstGeom>
        <a:noFill/>
        <a:ln w="9525">
          <a:noFill/>
          <a:miter lim="800000"/>
          <a:headEnd/>
          <a:tailEnd/>
        </a:ln>
      </xdr:spPr>
    </xdr:pic>
    <xdr:clientData/>
  </xdr:twoCellAnchor>
  <xdr:twoCellAnchor editAs="oneCell">
    <xdr:from>
      <xdr:col>0</xdr:col>
      <xdr:colOff>438254</xdr:colOff>
      <xdr:row>0</xdr:row>
      <xdr:rowOff>0</xdr:rowOff>
    </xdr:from>
    <xdr:to>
      <xdr:col>1</xdr:col>
      <xdr:colOff>1353952</xdr:colOff>
      <xdr:row>5</xdr:row>
      <xdr:rowOff>145864</xdr:rowOff>
    </xdr:to>
    <xdr:pic>
      <xdr:nvPicPr>
        <xdr:cNvPr id="11" name="4 Imagen" descr="PRESIDENCIA DE LA REP..jpg">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stretch>
          <a:fillRect/>
        </a:stretch>
      </xdr:blipFill>
      <xdr:spPr bwMode="auto">
        <a:xfrm>
          <a:off x="438254" y="0"/>
          <a:ext cx="1525298" cy="134601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rafael.garcia.CNECC\Documents\ANALISTA%20PROYECTO\POA%202011\POA%202011%20FINAL%20CONSOLID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LANES%20DE%20TRABAJO\PLANES%20OPERATIVOS\2011\POA%20GENERAL\POA%202011%20FINAL%20CONSOLID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 POA"/>
      <sheetName val="MEDICION CUMPLIMIENTO"/>
      <sheetName val="RESUMEN - PARTICIPACION"/>
      <sheetName val="RESUMEN GENERAL"/>
      <sheetName val="RES. POR AREA"/>
      <sheetName val="POA GENERAL"/>
      <sheetName val="Hoja1"/>
      <sheetName val="Hoja2"/>
    </sheetNames>
    <sheetDataSet>
      <sheetData sheetId="0">
        <row r="191">
          <cell r="A191">
            <v>0</v>
          </cell>
          <cell r="B191">
            <v>0</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row>
        <row r="2787">
          <cell r="A2787">
            <v>0</v>
          </cell>
          <cell r="B2787">
            <v>0</v>
          </cell>
          <cell r="C2787">
            <v>0</v>
          </cell>
          <cell r="D2787">
            <v>0</v>
          </cell>
          <cell r="E2787">
            <v>0</v>
          </cell>
          <cell r="F2787">
            <v>0</v>
          </cell>
          <cell r="G2787">
            <v>0</v>
          </cell>
          <cell r="H2787">
            <v>0</v>
          </cell>
          <cell r="I2787">
            <v>0</v>
          </cell>
          <cell r="J2787">
            <v>0</v>
          </cell>
          <cell r="K2787">
            <v>0</v>
          </cell>
          <cell r="L2787">
            <v>0</v>
          </cell>
          <cell r="M2787">
            <v>0</v>
          </cell>
          <cell r="N2787">
            <v>0</v>
          </cell>
          <cell r="O2787">
            <v>0</v>
          </cell>
        </row>
        <row r="3699">
          <cell r="A3699">
            <v>0</v>
          </cell>
          <cell r="B3699">
            <v>0</v>
          </cell>
          <cell r="C3699">
            <v>0</v>
          </cell>
          <cell r="D3699">
            <v>0</v>
          </cell>
          <cell r="E3699">
            <v>0</v>
          </cell>
          <cell r="F3699">
            <v>0</v>
          </cell>
          <cell r="G3699">
            <v>0</v>
          </cell>
          <cell r="H3699">
            <v>0</v>
          </cell>
          <cell r="I3699">
            <v>0</v>
          </cell>
          <cell r="J3699">
            <v>0</v>
          </cell>
          <cell r="K3699">
            <v>0</v>
          </cell>
          <cell r="L3699">
            <v>0</v>
          </cell>
          <cell r="M3699">
            <v>0</v>
          </cell>
          <cell r="N3699">
            <v>0</v>
          </cell>
          <cell r="O3699">
            <v>0</v>
          </cell>
          <cell r="P3699">
            <v>0</v>
          </cell>
        </row>
        <row r="3700">
          <cell r="A3700">
            <v>0</v>
          </cell>
          <cell r="B3700">
            <v>0</v>
          </cell>
          <cell r="C3700">
            <v>0</v>
          </cell>
          <cell r="D3700">
            <v>0</v>
          </cell>
          <cell r="E3700">
            <v>0</v>
          </cell>
          <cell r="F3700">
            <v>0</v>
          </cell>
          <cell r="G3700">
            <v>0</v>
          </cell>
          <cell r="H3700">
            <v>0</v>
          </cell>
          <cell r="I3700">
            <v>0</v>
          </cell>
          <cell r="J3700">
            <v>0</v>
          </cell>
          <cell r="K3700">
            <v>0</v>
          </cell>
          <cell r="L3700">
            <v>0</v>
          </cell>
          <cell r="M3700">
            <v>0</v>
          </cell>
          <cell r="N3700">
            <v>0</v>
          </cell>
          <cell r="O3700">
            <v>0</v>
          </cell>
          <cell r="P3700">
            <v>0</v>
          </cell>
        </row>
        <row r="3701">
          <cell r="A3701">
            <v>0</v>
          </cell>
          <cell r="B3701">
            <v>0</v>
          </cell>
          <cell r="C3701">
            <v>0</v>
          </cell>
          <cell r="D3701">
            <v>0</v>
          </cell>
          <cell r="E3701">
            <v>0</v>
          </cell>
          <cell r="F3701">
            <v>0</v>
          </cell>
          <cell r="G3701">
            <v>0</v>
          </cell>
          <cell r="H3701">
            <v>0</v>
          </cell>
          <cell r="I3701">
            <v>0</v>
          </cell>
          <cell r="J3701">
            <v>0</v>
          </cell>
          <cell r="K3701">
            <v>0</v>
          </cell>
          <cell r="L3701">
            <v>0</v>
          </cell>
          <cell r="M3701">
            <v>0</v>
          </cell>
          <cell r="N3701">
            <v>0</v>
          </cell>
          <cell r="O3701">
            <v>0</v>
          </cell>
          <cell r="P3701">
            <v>0</v>
          </cell>
        </row>
        <row r="3702">
          <cell r="A3702">
            <v>0</v>
          </cell>
          <cell r="B3702">
            <v>0</v>
          </cell>
          <cell r="C3702">
            <v>0</v>
          </cell>
          <cell r="D3702">
            <v>0</v>
          </cell>
          <cell r="E3702">
            <v>0</v>
          </cell>
          <cell r="F3702">
            <v>0</v>
          </cell>
          <cell r="G3702">
            <v>0</v>
          </cell>
          <cell r="H3702">
            <v>0</v>
          </cell>
          <cell r="I3702">
            <v>0</v>
          </cell>
          <cell r="J3702">
            <v>0</v>
          </cell>
          <cell r="K3702">
            <v>0</v>
          </cell>
          <cell r="L3702">
            <v>0</v>
          </cell>
          <cell r="M3702">
            <v>0</v>
          </cell>
          <cell r="N3702">
            <v>0</v>
          </cell>
          <cell r="O3702">
            <v>0</v>
          </cell>
          <cell r="P3702">
            <v>0</v>
          </cell>
        </row>
        <row r="3703">
          <cell r="A3703">
            <v>0</v>
          </cell>
          <cell r="B3703">
            <v>0</v>
          </cell>
          <cell r="C3703">
            <v>0</v>
          </cell>
          <cell r="D3703">
            <v>0</v>
          </cell>
          <cell r="E3703">
            <v>0</v>
          </cell>
          <cell r="F3703">
            <v>0</v>
          </cell>
          <cell r="G3703">
            <v>0</v>
          </cell>
          <cell r="H3703">
            <v>0</v>
          </cell>
          <cell r="I3703">
            <v>0</v>
          </cell>
          <cell r="J3703">
            <v>0</v>
          </cell>
          <cell r="K3703">
            <v>0</v>
          </cell>
          <cell r="L3703">
            <v>0</v>
          </cell>
          <cell r="M3703">
            <v>0</v>
          </cell>
          <cell r="N3703">
            <v>0</v>
          </cell>
        </row>
        <row r="3704">
          <cell r="A3704">
            <v>0</v>
          </cell>
          <cell r="B3704">
            <v>0</v>
          </cell>
          <cell r="C3704">
            <v>0</v>
          </cell>
          <cell r="D3704">
            <v>0</v>
          </cell>
          <cell r="E3704">
            <v>0</v>
          </cell>
          <cell r="F3704">
            <v>0</v>
          </cell>
          <cell r="G3704">
            <v>0</v>
          </cell>
          <cell r="H3704">
            <v>0</v>
          </cell>
          <cell r="I3704">
            <v>0</v>
          </cell>
          <cell r="J3704">
            <v>0</v>
          </cell>
          <cell r="K3704">
            <v>0</v>
          </cell>
          <cell r="L3704">
            <v>0</v>
          </cell>
          <cell r="M3704">
            <v>0</v>
          </cell>
          <cell r="N3704">
            <v>0</v>
          </cell>
        </row>
        <row r="3705">
          <cell r="A3705">
            <v>0</v>
          </cell>
          <cell r="B3705">
            <v>0</v>
          </cell>
          <cell r="C3705">
            <v>0</v>
          </cell>
          <cell r="D3705">
            <v>0</v>
          </cell>
          <cell r="E3705">
            <v>0</v>
          </cell>
          <cell r="F3705">
            <v>0</v>
          </cell>
          <cell r="G3705">
            <v>0</v>
          </cell>
          <cell r="H3705">
            <v>0</v>
          </cell>
          <cell r="I3705">
            <v>0</v>
          </cell>
          <cell r="J3705">
            <v>0</v>
          </cell>
          <cell r="K3705">
            <v>0</v>
          </cell>
          <cell r="L3705">
            <v>0</v>
          </cell>
          <cell r="M3705">
            <v>0</v>
          </cell>
          <cell r="N3705">
            <v>0</v>
          </cell>
        </row>
      </sheetData>
      <sheetData sheetId="1" refreshError="1"/>
      <sheetData sheetId="2"/>
      <sheetData sheetId="3" refreshError="1"/>
      <sheetData sheetId="4" refreshError="1"/>
      <sheetData sheetId="5">
        <row r="191">
          <cell r="A191">
            <v>0</v>
          </cell>
        </row>
      </sheetData>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GENERAL"/>
      <sheetName val="MEDICION CUMPLIMIENTO"/>
      <sheetName val="RESUMEN - PARTICIPACION"/>
      <sheetName val="RESUMEN GENERAL"/>
      <sheetName val="RES. POR AREA"/>
      <sheetName val="PRELIMINAR POA"/>
    </sheetNames>
    <sheetDataSet>
      <sheetData sheetId="0">
        <row r="191">
          <cell r="A191">
            <v>0</v>
          </cell>
          <cell r="B191">
            <v>0</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row>
        <row r="2787">
          <cell r="A2787">
            <v>0</v>
          </cell>
          <cell r="B2787">
            <v>0</v>
          </cell>
          <cell r="C2787">
            <v>0</v>
          </cell>
          <cell r="D2787">
            <v>0</v>
          </cell>
          <cell r="E2787">
            <v>0</v>
          </cell>
          <cell r="F2787">
            <v>0</v>
          </cell>
          <cell r="G2787">
            <v>0</v>
          </cell>
          <cell r="H2787">
            <v>0</v>
          </cell>
          <cell r="I2787">
            <v>0</v>
          </cell>
          <cell r="J2787">
            <v>0</v>
          </cell>
          <cell r="K2787">
            <v>0</v>
          </cell>
          <cell r="L2787">
            <v>0</v>
          </cell>
          <cell r="M2787">
            <v>0</v>
          </cell>
          <cell r="N2787">
            <v>0</v>
          </cell>
          <cell r="O2787">
            <v>0</v>
          </cell>
        </row>
        <row r="3699">
          <cell r="A3699">
            <v>0</v>
          </cell>
          <cell r="B3699">
            <v>0</v>
          </cell>
          <cell r="C3699">
            <v>0</v>
          </cell>
          <cell r="D3699">
            <v>0</v>
          </cell>
          <cell r="E3699">
            <v>0</v>
          </cell>
          <cell r="F3699">
            <v>0</v>
          </cell>
          <cell r="G3699">
            <v>0</v>
          </cell>
          <cell r="H3699">
            <v>0</v>
          </cell>
          <cell r="I3699">
            <v>0</v>
          </cell>
          <cell r="J3699">
            <v>0</v>
          </cell>
          <cell r="K3699">
            <v>0</v>
          </cell>
          <cell r="L3699">
            <v>0</v>
          </cell>
          <cell r="M3699">
            <v>0</v>
          </cell>
          <cell r="N3699">
            <v>0</v>
          </cell>
          <cell r="O3699">
            <v>0</v>
          </cell>
          <cell r="P3699">
            <v>0</v>
          </cell>
        </row>
        <row r="3700">
          <cell r="A3700">
            <v>0</v>
          </cell>
          <cell r="B3700">
            <v>0</v>
          </cell>
          <cell r="C3700">
            <v>0</v>
          </cell>
          <cell r="D3700">
            <v>0</v>
          </cell>
          <cell r="E3700">
            <v>0</v>
          </cell>
          <cell r="F3700">
            <v>0</v>
          </cell>
          <cell r="G3700">
            <v>0</v>
          </cell>
          <cell r="H3700">
            <v>0</v>
          </cell>
          <cell r="I3700">
            <v>0</v>
          </cell>
          <cell r="J3700">
            <v>0</v>
          </cell>
          <cell r="K3700">
            <v>0</v>
          </cell>
          <cell r="L3700">
            <v>0</v>
          </cell>
          <cell r="M3700">
            <v>0</v>
          </cell>
          <cell r="N3700">
            <v>0</v>
          </cell>
          <cell r="O3700">
            <v>0</v>
          </cell>
          <cell r="P3700">
            <v>0</v>
          </cell>
        </row>
        <row r="3701">
          <cell r="A3701">
            <v>0</v>
          </cell>
          <cell r="B3701">
            <v>0</v>
          </cell>
          <cell r="C3701">
            <v>0</v>
          </cell>
          <cell r="D3701">
            <v>0</v>
          </cell>
          <cell r="E3701">
            <v>0</v>
          </cell>
          <cell r="F3701">
            <v>0</v>
          </cell>
          <cell r="G3701">
            <v>0</v>
          </cell>
          <cell r="H3701">
            <v>0</v>
          </cell>
          <cell r="I3701">
            <v>0</v>
          </cell>
          <cell r="J3701">
            <v>0</v>
          </cell>
          <cell r="K3701">
            <v>0</v>
          </cell>
          <cell r="L3701">
            <v>0</v>
          </cell>
          <cell r="M3701">
            <v>0</v>
          </cell>
          <cell r="N3701">
            <v>0</v>
          </cell>
          <cell r="O3701">
            <v>0</v>
          </cell>
          <cell r="P3701">
            <v>0</v>
          </cell>
        </row>
        <row r="3702">
          <cell r="A3702">
            <v>0</v>
          </cell>
          <cell r="B3702">
            <v>0</v>
          </cell>
          <cell r="C3702">
            <v>0</v>
          </cell>
          <cell r="D3702">
            <v>0</v>
          </cell>
          <cell r="E3702">
            <v>0</v>
          </cell>
          <cell r="F3702">
            <v>0</v>
          </cell>
          <cell r="G3702">
            <v>0</v>
          </cell>
          <cell r="H3702">
            <v>0</v>
          </cell>
          <cell r="I3702">
            <v>0</v>
          </cell>
          <cell r="J3702">
            <v>0</v>
          </cell>
          <cell r="K3702">
            <v>0</v>
          </cell>
          <cell r="L3702">
            <v>0</v>
          </cell>
          <cell r="M3702">
            <v>0</v>
          </cell>
          <cell r="N3702">
            <v>0</v>
          </cell>
          <cell r="O3702">
            <v>0</v>
          </cell>
          <cell r="P3702">
            <v>0</v>
          </cell>
        </row>
        <row r="3703">
          <cell r="A3703">
            <v>0</v>
          </cell>
          <cell r="B3703">
            <v>0</v>
          </cell>
          <cell r="C3703">
            <v>0</v>
          </cell>
          <cell r="D3703">
            <v>0</v>
          </cell>
          <cell r="E3703">
            <v>0</v>
          </cell>
          <cell r="F3703">
            <v>0</v>
          </cell>
          <cell r="G3703">
            <v>0</v>
          </cell>
          <cell r="H3703">
            <v>0</v>
          </cell>
          <cell r="I3703">
            <v>0</v>
          </cell>
          <cell r="J3703">
            <v>0</v>
          </cell>
          <cell r="K3703">
            <v>0</v>
          </cell>
          <cell r="L3703">
            <v>0</v>
          </cell>
          <cell r="M3703">
            <v>0</v>
          </cell>
          <cell r="N3703">
            <v>0</v>
          </cell>
        </row>
        <row r="3704">
          <cell r="A3704">
            <v>0</v>
          </cell>
          <cell r="B3704">
            <v>0</v>
          </cell>
          <cell r="C3704">
            <v>0</v>
          </cell>
          <cell r="D3704">
            <v>0</v>
          </cell>
          <cell r="E3704">
            <v>0</v>
          </cell>
          <cell r="F3704">
            <v>0</v>
          </cell>
          <cell r="G3704">
            <v>0</v>
          </cell>
          <cell r="H3704">
            <v>0</v>
          </cell>
          <cell r="I3704">
            <v>0</v>
          </cell>
          <cell r="J3704">
            <v>0</v>
          </cell>
          <cell r="K3704">
            <v>0</v>
          </cell>
          <cell r="L3704">
            <v>0</v>
          </cell>
          <cell r="M3704">
            <v>0</v>
          </cell>
          <cell r="N3704">
            <v>0</v>
          </cell>
        </row>
        <row r="3705">
          <cell r="A3705">
            <v>0</v>
          </cell>
          <cell r="B3705">
            <v>0</v>
          </cell>
          <cell r="C3705">
            <v>0</v>
          </cell>
          <cell r="D3705">
            <v>0</v>
          </cell>
          <cell r="E3705">
            <v>0</v>
          </cell>
          <cell r="F3705">
            <v>0</v>
          </cell>
          <cell r="G3705">
            <v>0</v>
          </cell>
          <cell r="H3705">
            <v>0</v>
          </cell>
          <cell r="I3705">
            <v>0</v>
          </cell>
          <cell r="J3705">
            <v>0</v>
          </cell>
          <cell r="K3705">
            <v>0</v>
          </cell>
          <cell r="L3705">
            <v>0</v>
          </cell>
          <cell r="M3705">
            <v>0</v>
          </cell>
          <cell r="N3705">
            <v>0</v>
          </cell>
        </row>
      </sheetData>
      <sheetData sheetId="1"/>
      <sheetData sheetId="2"/>
      <sheetData sheetId="3"/>
      <sheetData sheetId="4"/>
      <sheetData sheetId="5">
        <row r="191">
          <cell r="A191">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B72"/>
  <sheetViews>
    <sheetView showGridLines="0" tabSelected="1" zoomScale="49" zoomScaleNormal="49" zoomScaleSheetLayoutView="50" zoomScalePageLayoutView="70" workbookViewId="0">
      <selection activeCell="R64" sqref="R64"/>
    </sheetView>
  </sheetViews>
  <sheetFormatPr baseColWidth="10" defaultColWidth="20.7109375" defaultRowHeight="18"/>
  <cols>
    <col min="1" max="1" width="9.140625" style="1" customWidth="1"/>
    <col min="2" max="2" width="57.28515625" style="2" customWidth="1"/>
    <col min="3" max="3" width="32.5703125" style="2" customWidth="1"/>
    <col min="4" max="4" width="39.42578125" style="1" customWidth="1"/>
    <col min="5" max="5" width="20.7109375" style="1" customWidth="1"/>
    <col min="6" max="8" width="20.7109375" style="24" customWidth="1"/>
    <col min="9" max="9" width="25.7109375" style="24" customWidth="1"/>
    <col min="10" max="10" width="29.28515625" style="24" customWidth="1"/>
    <col min="11" max="11" width="107.42578125" style="24" bestFit="1" customWidth="1"/>
    <col min="12" max="12" width="26.42578125" style="83" customWidth="1"/>
    <col min="13" max="16" width="10.7109375" style="83" customWidth="1"/>
    <col min="17" max="17" width="24" style="24" customWidth="1"/>
    <col min="18" max="18" width="89.28515625" style="24" customWidth="1"/>
    <col min="19" max="19" width="6.85546875" style="1" customWidth="1"/>
    <col min="20" max="20" width="10.5703125" style="1" customWidth="1"/>
    <col min="21" max="21" width="39.5703125" style="1" customWidth="1"/>
    <col min="22" max="22" width="15" style="1" customWidth="1"/>
    <col min="23" max="23" width="49.85546875" style="1" customWidth="1"/>
    <col min="24" max="24" width="34.7109375" style="1" customWidth="1"/>
    <col min="25" max="16384" width="20.7109375" style="1"/>
  </cols>
  <sheetData>
    <row r="1" spans="1:24" ht="15">
      <c r="A1" s="328"/>
      <c r="B1" s="328"/>
      <c r="C1" s="328"/>
      <c r="D1" s="328"/>
      <c r="E1" s="328"/>
      <c r="F1" s="328"/>
      <c r="G1" s="328"/>
      <c r="H1" s="328"/>
      <c r="I1" s="328"/>
      <c r="J1" s="328"/>
      <c r="K1" s="328"/>
      <c r="L1" s="328"/>
      <c r="M1" s="328"/>
      <c r="N1" s="328"/>
      <c r="O1" s="328"/>
      <c r="P1" s="328"/>
      <c r="Q1" s="328"/>
      <c r="R1" s="328"/>
      <c r="S1" s="328"/>
      <c r="T1" s="328"/>
      <c r="U1" s="328"/>
      <c r="V1" s="8"/>
    </row>
    <row r="2" spans="1:24">
      <c r="A2" s="401" t="s">
        <v>9</v>
      </c>
      <c r="B2" s="401"/>
      <c r="C2" s="401"/>
      <c r="D2" s="401"/>
      <c r="E2" s="401"/>
      <c r="F2" s="401"/>
      <c r="G2" s="401"/>
      <c r="H2" s="401"/>
      <c r="I2" s="401"/>
      <c r="J2" s="401"/>
      <c r="K2" s="401"/>
      <c r="L2" s="401"/>
      <c r="M2" s="401"/>
      <c r="N2" s="401"/>
      <c r="O2" s="401"/>
      <c r="P2" s="401"/>
      <c r="Q2" s="401"/>
      <c r="R2" s="401"/>
      <c r="S2" s="14"/>
      <c r="T2" s="14"/>
      <c r="U2" s="14"/>
      <c r="V2" s="14"/>
    </row>
    <row r="3" spans="1:24" ht="18.75">
      <c r="A3" s="402" t="s">
        <v>10</v>
      </c>
      <c r="B3" s="402"/>
      <c r="C3" s="402"/>
      <c r="D3" s="402"/>
      <c r="E3" s="402"/>
      <c r="F3" s="402"/>
      <c r="G3" s="402"/>
      <c r="H3" s="402"/>
      <c r="I3" s="402"/>
      <c r="J3" s="402"/>
      <c r="K3" s="402"/>
      <c r="L3" s="402"/>
      <c r="M3" s="402"/>
      <c r="N3" s="402"/>
      <c r="O3" s="402"/>
      <c r="P3" s="402"/>
      <c r="Q3" s="402"/>
      <c r="R3" s="402"/>
      <c r="S3" s="15"/>
      <c r="T3" s="15"/>
      <c r="U3" s="15"/>
      <c r="V3" s="15"/>
    </row>
    <row r="4" spans="1:24" ht="20.25">
      <c r="A4" s="403" t="s">
        <v>116</v>
      </c>
      <c r="B4" s="403"/>
      <c r="C4" s="403"/>
      <c r="D4" s="403"/>
      <c r="E4" s="403"/>
      <c r="F4" s="403"/>
      <c r="G4" s="403"/>
      <c r="H4" s="403"/>
      <c r="I4" s="403"/>
      <c r="J4" s="403"/>
      <c r="K4" s="403"/>
      <c r="L4" s="403"/>
      <c r="M4" s="403"/>
      <c r="N4" s="403"/>
      <c r="O4" s="403"/>
      <c r="P4" s="403"/>
      <c r="Q4" s="403"/>
      <c r="R4" s="403"/>
      <c r="S4" s="16"/>
      <c r="T4" s="16"/>
      <c r="U4" s="16"/>
      <c r="V4" s="16"/>
    </row>
    <row r="5" spans="1:24" ht="20.25">
      <c r="A5" s="403" t="s">
        <v>11</v>
      </c>
      <c r="B5" s="403"/>
      <c r="C5" s="403"/>
      <c r="D5" s="403"/>
      <c r="E5" s="403"/>
      <c r="F5" s="403"/>
      <c r="G5" s="403"/>
      <c r="H5" s="403"/>
      <c r="I5" s="403"/>
      <c r="J5" s="403"/>
      <c r="K5" s="403"/>
      <c r="L5" s="403"/>
      <c r="M5" s="403"/>
      <c r="N5" s="403"/>
      <c r="O5" s="403"/>
      <c r="P5" s="403"/>
      <c r="Q5" s="403"/>
      <c r="R5" s="403"/>
      <c r="S5" s="16"/>
      <c r="T5" s="16"/>
      <c r="U5" s="16"/>
      <c r="V5" s="16"/>
    </row>
    <row r="6" spans="1:24" ht="21.75" thickBot="1">
      <c r="A6" s="9"/>
      <c r="B6" s="10"/>
      <c r="C6" s="10"/>
      <c r="D6" s="11"/>
      <c r="E6" s="11"/>
      <c r="F6" s="21"/>
      <c r="G6" s="21"/>
      <c r="H6" s="21"/>
      <c r="I6" s="21"/>
      <c r="J6" s="22"/>
      <c r="K6" s="22"/>
      <c r="L6" s="80"/>
      <c r="M6" s="80"/>
      <c r="N6" s="80"/>
      <c r="O6" s="80"/>
      <c r="P6" s="80"/>
      <c r="Q6" s="22"/>
      <c r="R6" s="21"/>
      <c r="S6" s="11"/>
      <c r="T6" s="11"/>
      <c r="U6" s="11"/>
      <c r="V6" s="8"/>
    </row>
    <row r="7" spans="1:24" ht="33" customHeight="1" thickBot="1">
      <c r="A7" s="407" t="s">
        <v>12</v>
      </c>
      <c r="B7" s="408"/>
      <c r="C7" s="408"/>
      <c r="D7" s="408"/>
      <c r="E7" s="408"/>
      <c r="F7" s="408"/>
      <c r="G7" s="408"/>
      <c r="H7" s="408"/>
      <c r="I7" s="408"/>
      <c r="J7" s="408"/>
      <c r="K7" s="408"/>
      <c r="L7" s="408"/>
      <c r="M7" s="408"/>
      <c r="N7" s="408"/>
      <c r="O7" s="408"/>
      <c r="P7" s="408"/>
      <c r="Q7" s="408"/>
      <c r="R7" s="409"/>
      <c r="S7" s="13"/>
      <c r="T7" s="351" t="s">
        <v>33</v>
      </c>
      <c r="U7" s="352"/>
      <c r="V7" s="352"/>
      <c r="W7" s="353"/>
    </row>
    <row r="8" spans="1:24" ht="40.5">
      <c r="A8" s="404" t="s">
        <v>13</v>
      </c>
      <c r="B8" s="405"/>
      <c r="C8" s="405"/>
      <c r="D8" s="406"/>
      <c r="E8" s="336" t="s">
        <v>128</v>
      </c>
      <c r="F8" s="337"/>
      <c r="G8" s="337"/>
      <c r="H8" s="337"/>
      <c r="I8" s="338"/>
      <c r="J8" s="333" t="s">
        <v>24</v>
      </c>
      <c r="K8" s="334"/>
      <c r="L8" s="335"/>
      <c r="M8" s="86"/>
      <c r="N8" s="86"/>
      <c r="O8" s="86"/>
      <c r="P8" s="86"/>
      <c r="Q8" s="397" t="s">
        <v>19</v>
      </c>
      <c r="R8" s="398"/>
      <c r="S8" s="12"/>
      <c r="T8" s="34" t="s">
        <v>4</v>
      </c>
      <c r="U8" s="32" t="s">
        <v>3</v>
      </c>
      <c r="V8" s="33" t="s">
        <v>29</v>
      </c>
      <c r="W8" s="35" t="s">
        <v>34</v>
      </c>
      <c r="X8" s="28"/>
    </row>
    <row r="9" spans="1:24" ht="36" customHeight="1" thickBot="1">
      <c r="A9" s="367" t="s">
        <v>129</v>
      </c>
      <c r="B9" s="368"/>
      <c r="C9" s="368"/>
      <c r="D9" s="369"/>
      <c r="E9" s="358" t="s">
        <v>130</v>
      </c>
      <c r="F9" s="359"/>
      <c r="G9" s="359"/>
      <c r="H9" s="360"/>
      <c r="I9" s="361"/>
      <c r="J9" s="342">
        <v>115</v>
      </c>
      <c r="K9" s="343"/>
      <c r="L9" s="344"/>
      <c r="M9" s="87"/>
      <c r="N9" s="87"/>
      <c r="O9" s="87"/>
      <c r="P9" s="87"/>
      <c r="Q9" s="399" t="s">
        <v>131</v>
      </c>
      <c r="R9" s="400"/>
      <c r="S9" s="12"/>
      <c r="T9" s="36" t="s">
        <v>5</v>
      </c>
      <c r="U9" s="25" t="s">
        <v>2</v>
      </c>
      <c r="V9" s="30" t="s">
        <v>30</v>
      </c>
      <c r="W9" s="37" t="s">
        <v>35</v>
      </c>
      <c r="X9" s="28"/>
    </row>
    <row r="10" spans="1:24" ht="41.25" thickBot="1">
      <c r="A10" s="329"/>
      <c r="B10" s="329"/>
      <c r="C10" s="329"/>
      <c r="D10" s="329"/>
      <c r="E10" s="329"/>
      <c r="F10" s="329"/>
      <c r="G10" s="329"/>
      <c r="H10" s="329"/>
      <c r="I10" s="329"/>
      <c r="J10" s="329"/>
      <c r="K10" s="329"/>
      <c r="L10" s="329"/>
      <c r="M10" s="329"/>
      <c r="N10" s="329"/>
      <c r="O10" s="329"/>
      <c r="P10" s="329"/>
      <c r="Q10" s="329"/>
      <c r="R10" s="329"/>
      <c r="S10" s="329"/>
      <c r="T10" s="36" t="s">
        <v>7</v>
      </c>
      <c r="U10" s="26" t="s">
        <v>6</v>
      </c>
      <c r="V10" s="30" t="s">
        <v>31</v>
      </c>
      <c r="W10" s="37" t="s">
        <v>36</v>
      </c>
      <c r="X10" s="28"/>
    </row>
    <row r="11" spans="1:24" ht="40.5" customHeight="1" thickBot="1">
      <c r="A11" s="410" t="s">
        <v>22</v>
      </c>
      <c r="B11" s="411"/>
      <c r="C11" s="411"/>
      <c r="D11" s="411"/>
      <c r="E11" s="411"/>
      <c r="F11" s="411"/>
      <c r="G11" s="411"/>
      <c r="H11" s="412"/>
      <c r="I11" s="339" t="s">
        <v>137</v>
      </c>
      <c r="J11" s="340"/>
      <c r="K11" s="341"/>
      <c r="L11" s="356" t="s">
        <v>14</v>
      </c>
      <c r="M11" s="356"/>
      <c r="N11" s="356"/>
      <c r="O11" s="356"/>
      <c r="P11" s="356"/>
      <c r="Q11" s="356"/>
      <c r="R11" s="357"/>
      <c r="S11" s="4"/>
      <c r="T11" s="36" t="s">
        <v>27</v>
      </c>
      <c r="U11" s="27" t="s">
        <v>25</v>
      </c>
      <c r="V11" s="31" t="s">
        <v>32</v>
      </c>
      <c r="W11" s="37" t="s">
        <v>37</v>
      </c>
    </row>
    <row r="12" spans="1:24" ht="81.75" customHeight="1" thickBot="1">
      <c r="A12" s="419" t="s">
        <v>0</v>
      </c>
      <c r="B12" s="417" t="s">
        <v>16</v>
      </c>
      <c r="C12" s="413" t="s">
        <v>18</v>
      </c>
      <c r="D12" s="413" t="s">
        <v>1</v>
      </c>
      <c r="E12" s="417" t="s">
        <v>20</v>
      </c>
      <c r="F12" s="413" t="s">
        <v>17</v>
      </c>
      <c r="G12" s="413" t="s">
        <v>21</v>
      </c>
      <c r="H12" s="434" t="s">
        <v>44</v>
      </c>
      <c r="I12" s="432" t="s">
        <v>41</v>
      </c>
      <c r="J12" s="430" t="s">
        <v>40</v>
      </c>
      <c r="K12" s="428" t="s">
        <v>39</v>
      </c>
      <c r="L12" s="427" t="s">
        <v>15</v>
      </c>
      <c r="M12" s="424" t="s">
        <v>23</v>
      </c>
      <c r="N12" s="425"/>
      <c r="O12" s="425"/>
      <c r="P12" s="425"/>
      <c r="Q12" s="426"/>
      <c r="R12" s="415" t="s">
        <v>8</v>
      </c>
      <c r="S12" s="4"/>
      <c r="T12" s="38" t="s">
        <v>26</v>
      </c>
      <c r="U12" s="84" t="s">
        <v>28</v>
      </c>
      <c r="V12" s="354"/>
      <c r="W12" s="355"/>
    </row>
    <row r="13" spans="1:24" ht="29.25" customHeight="1" thickBot="1">
      <c r="A13" s="420"/>
      <c r="B13" s="418"/>
      <c r="C13" s="414"/>
      <c r="D13" s="414"/>
      <c r="E13" s="418"/>
      <c r="F13" s="414"/>
      <c r="G13" s="414"/>
      <c r="H13" s="435"/>
      <c r="I13" s="433"/>
      <c r="J13" s="431"/>
      <c r="K13" s="429"/>
      <c r="L13" s="416"/>
      <c r="M13" s="81" t="s">
        <v>29</v>
      </c>
      <c r="N13" s="101" t="s">
        <v>30</v>
      </c>
      <c r="O13" s="101" t="s">
        <v>31</v>
      </c>
      <c r="P13" s="101" t="s">
        <v>32</v>
      </c>
      <c r="Q13" s="50" t="s">
        <v>127</v>
      </c>
      <c r="R13" s="416"/>
      <c r="S13" s="4"/>
      <c r="T13" s="29"/>
      <c r="U13" s="213"/>
      <c r="V13" s="88"/>
      <c r="W13" s="88"/>
    </row>
    <row r="14" spans="1:24" ht="24" customHeight="1" thickBot="1">
      <c r="A14" s="362" t="s">
        <v>50</v>
      </c>
      <c r="B14" s="363"/>
      <c r="C14" s="363"/>
      <c r="D14" s="363"/>
      <c r="E14" s="363"/>
      <c r="F14" s="363"/>
      <c r="G14" s="363"/>
      <c r="H14" s="363"/>
      <c r="I14" s="363"/>
      <c r="J14" s="363"/>
      <c r="K14" s="363"/>
      <c r="L14" s="271"/>
      <c r="M14" s="363"/>
      <c r="N14" s="363"/>
      <c r="O14" s="363"/>
      <c r="P14" s="363"/>
      <c r="Q14" s="363"/>
      <c r="R14" s="272"/>
      <c r="S14" s="4"/>
      <c r="T14" s="29"/>
    </row>
    <row r="15" spans="1:24" ht="92.25" customHeight="1">
      <c r="A15" s="180">
        <v>1</v>
      </c>
      <c r="B15" s="181" t="s">
        <v>42</v>
      </c>
      <c r="C15" s="182" t="s">
        <v>109</v>
      </c>
      <c r="D15" s="183" t="s">
        <v>113</v>
      </c>
      <c r="E15" s="89">
        <v>4</v>
      </c>
      <c r="F15" s="90" t="s">
        <v>29</v>
      </c>
      <c r="G15" s="91">
        <v>1</v>
      </c>
      <c r="H15" s="92">
        <v>100</v>
      </c>
      <c r="I15" s="43">
        <v>1</v>
      </c>
      <c r="J15" s="169">
        <v>43521</v>
      </c>
      <c r="K15" s="210" t="s">
        <v>136</v>
      </c>
      <c r="L15" s="82" t="s">
        <v>124</v>
      </c>
      <c r="M15" s="128">
        <v>4</v>
      </c>
      <c r="N15" s="128"/>
      <c r="O15" s="128"/>
      <c r="P15" s="128"/>
      <c r="Q15" s="121">
        <f>SUM(M15:P15)</f>
        <v>4</v>
      </c>
      <c r="R15" s="117"/>
      <c r="S15" s="4"/>
      <c r="T15" s="29"/>
    </row>
    <row r="16" spans="1:24" ht="93.75">
      <c r="A16" s="184">
        <v>2</v>
      </c>
      <c r="B16" s="185" t="s">
        <v>43</v>
      </c>
      <c r="C16" s="185" t="s">
        <v>45</v>
      </c>
      <c r="D16" s="186" t="s">
        <v>81</v>
      </c>
      <c r="E16" s="93">
        <v>12</v>
      </c>
      <c r="F16" s="148" t="s">
        <v>30</v>
      </c>
      <c r="G16" s="94">
        <v>1</v>
      </c>
      <c r="H16" s="95">
        <v>80</v>
      </c>
      <c r="I16" s="44">
        <v>1</v>
      </c>
      <c r="J16" s="175"/>
      <c r="K16" s="209" t="s">
        <v>142</v>
      </c>
      <c r="L16" s="140" t="s">
        <v>123</v>
      </c>
      <c r="M16" s="129"/>
      <c r="N16" s="129">
        <v>0</v>
      </c>
      <c r="O16" s="129"/>
      <c r="P16" s="130"/>
      <c r="Q16" s="122">
        <f>SUM(M16:P16)</f>
        <v>0</v>
      </c>
      <c r="R16" s="216" t="s">
        <v>148</v>
      </c>
      <c r="S16" s="17"/>
      <c r="T16" s="29"/>
    </row>
    <row r="17" spans="1:28" s="3" customFormat="1" ht="51" customHeight="1">
      <c r="A17" s="221">
        <v>3</v>
      </c>
      <c r="B17" s="227" t="s">
        <v>46</v>
      </c>
      <c r="C17" s="227" t="s">
        <v>110</v>
      </c>
      <c r="D17" s="223" t="s">
        <v>112</v>
      </c>
      <c r="E17" s="293">
        <v>4</v>
      </c>
      <c r="F17" s="308" t="s">
        <v>111</v>
      </c>
      <c r="G17" s="440">
        <v>4</v>
      </c>
      <c r="H17" s="437">
        <v>1</v>
      </c>
      <c r="I17" s="150"/>
      <c r="J17" s="175">
        <v>43566</v>
      </c>
      <c r="K17" s="260" t="s">
        <v>147</v>
      </c>
      <c r="L17" s="231" t="s">
        <v>121</v>
      </c>
      <c r="M17" s="421">
        <v>0.5</v>
      </c>
      <c r="N17" s="421">
        <v>1.25</v>
      </c>
      <c r="O17" s="421"/>
      <c r="P17" s="421"/>
      <c r="Q17" s="229">
        <f>SUM(M17:P17)</f>
        <v>1.75</v>
      </c>
      <c r="R17" s="219" t="s">
        <v>153</v>
      </c>
      <c r="S17" s="5"/>
    </row>
    <row r="18" spans="1:28" s="3" customFormat="1" ht="51" customHeight="1">
      <c r="A18" s="380"/>
      <c r="B18" s="283"/>
      <c r="C18" s="283"/>
      <c r="D18" s="384"/>
      <c r="E18" s="294"/>
      <c r="F18" s="375"/>
      <c r="G18" s="441"/>
      <c r="H18" s="438"/>
      <c r="I18" s="176">
        <v>1</v>
      </c>
      <c r="J18" s="153"/>
      <c r="K18" s="261"/>
      <c r="L18" s="232"/>
      <c r="M18" s="422"/>
      <c r="N18" s="422"/>
      <c r="O18" s="422"/>
      <c r="P18" s="422"/>
      <c r="Q18" s="229"/>
      <c r="R18" s="237"/>
      <c r="S18" s="5"/>
    </row>
    <row r="19" spans="1:28" s="3" customFormat="1" ht="23.25" customHeight="1">
      <c r="A19" s="380"/>
      <c r="B19" s="283"/>
      <c r="C19" s="283"/>
      <c r="D19" s="384"/>
      <c r="E19" s="294"/>
      <c r="F19" s="375"/>
      <c r="G19" s="441"/>
      <c r="H19" s="438"/>
      <c r="I19" s="151"/>
      <c r="J19" s="153"/>
      <c r="K19" s="261"/>
      <c r="L19" s="232"/>
      <c r="M19" s="422"/>
      <c r="N19" s="422"/>
      <c r="O19" s="422"/>
      <c r="P19" s="422"/>
      <c r="Q19" s="229"/>
      <c r="R19" s="237"/>
      <c r="S19" s="5"/>
    </row>
    <row r="20" spans="1:28" s="3" customFormat="1" ht="188.25" customHeight="1">
      <c r="A20" s="222"/>
      <c r="B20" s="228"/>
      <c r="C20" s="228"/>
      <c r="D20" s="224"/>
      <c r="E20" s="436"/>
      <c r="F20" s="309"/>
      <c r="G20" s="442"/>
      <c r="H20" s="439"/>
      <c r="I20" s="152"/>
      <c r="J20" s="154"/>
      <c r="K20" s="262"/>
      <c r="L20" s="233"/>
      <c r="M20" s="423"/>
      <c r="N20" s="423"/>
      <c r="O20" s="423"/>
      <c r="P20" s="423"/>
      <c r="Q20" s="230"/>
      <c r="R20" s="220"/>
      <c r="S20" s="5"/>
    </row>
    <row r="21" spans="1:28" s="3" customFormat="1" ht="34.5" customHeight="1">
      <c r="A21" s="330">
        <v>4</v>
      </c>
      <c r="B21" s="345" t="s">
        <v>47</v>
      </c>
      <c r="C21" s="345" t="s">
        <v>48</v>
      </c>
      <c r="D21" s="345" t="s">
        <v>49</v>
      </c>
      <c r="E21" s="372">
        <v>3</v>
      </c>
      <c r="F21" s="375" t="s">
        <v>30</v>
      </c>
      <c r="G21" s="375">
        <v>1</v>
      </c>
      <c r="H21" s="310">
        <v>100</v>
      </c>
      <c r="I21" s="313"/>
      <c r="J21" s="370"/>
      <c r="K21" s="315" t="s">
        <v>138</v>
      </c>
      <c r="L21" s="317" t="s">
        <v>124</v>
      </c>
      <c r="M21" s="250"/>
      <c r="N21" s="250">
        <v>3</v>
      </c>
      <c r="O21" s="250"/>
      <c r="P21" s="250"/>
      <c r="Q21" s="391">
        <f>SUM(M21:P21)</f>
        <v>3</v>
      </c>
      <c r="R21" s="364" t="s">
        <v>149</v>
      </c>
      <c r="S21" s="5"/>
    </row>
    <row r="22" spans="1:28" s="3" customFormat="1" ht="34.5" customHeight="1">
      <c r="A22" s="331"/>
      <c r="B22" s="346"/>
      <c r="C22" s="346"/>
      <c r="D22" s="346"/>
      <c r="E22" s="373"/>
      <c r="F22" s="375"/>
      <c r="G22" s="375"/>
      <c r="H22" s="311"/>
      <c r="I22" s="313"/>
      <c r="J22" s="370"/>
      <c r="K22" s="315"/>
      <c r="L22" s="318"/>
      <c r="M22" s="251"/>
      <c r="N22" s="251"/>
      <c r="O22" s="251"/>
      <c r="P22" s="251"/>
      <c r="Q22" s="392"/>
      <c r="R22" s="365"/>
      <c r="S22" s="5"/>
    </row>
    <row r="23" spans="1:28" s="3" customFormat="1" ht="35.25" customHeight="1" thickBot="1">
      <c r="A23" s="332"/>
      <c r="B23" s="347"/>
      <c r="C23" s="347"/>
      <c r="D23" s="347"/>
      <c r="E23" s="374"/>
      <c r="F23" s="376"/>
      <c r="G23" s="376"/>
      <c r="H23" s="312"/>
      <c r="I23" s="314"/>
      <c r="J23" s="371"/>
      <c r="K23" s="316"/>
      <c r="L23" s="319"/>
      <c r="M23" s="252"/>
      <c r="N23" s="252"/>
      <c r="O23" s="252"/>
      <c r="P23" s="252"/>
      <c r="Q23" s="393"/>
      <c r="R23" s="366"/>
      <c r="S23" s="5"/>
    </row>
    <row r="24" spans="1:28" s="3" customFormat="1" ht="28.5" customHeight="1" thickBot="1">
      <c r="A24" s="270" t="s">
        <v>54</v>
      </c>
      <c r="B24" s="271"/>
      <c r="C24" s="271"/>
      <c r="D24" s="271"/>
      <c r="E24" s="271"/>
      <c r="F24" s="271"/>
      <c r="G24" s="271"/>
      <c r="H24" s="271"/>
      <c r="I24" s="271"/>
      <c r="J24" s="271"/>
      <c r="K24" s="271"/>
      <c r="L24" s="271"/>
      <c r="M24" s="271"/>
      <c r="N24" s="271"/>
      <c r="O24" s="271"/>
      <c r="P24" s="271"/>
      <c r="Q24" s="271"/>
      <c r="R24" s="272"/>
      <c r="S24" s="6"/>
    </row>
    <row r="25" spans="1:28" s="3" customFormat="1" ht="105" customHeight="1">
      <c r="A25" s="20">
        <v>5</v>
      </c>
      <c r="B25" s="41" t="s">
        <v>51</v>
      </c>
      <c r="C25" s="41" t="s">
        <v>52</v>
      </c>
      <c r="D25" s="42" t="s">
        <v>53</v>
      </c>
      <c r="E25" s="96">
        <v>3</v>
      </c>
      <c r="F25" s="97" t="s">
        <v>32</v>
      </c>
      <c r="G25" s="138">
        <v>1</v>
      </c>
      <c r="H25" s="147" t="s">
        <v>26</v>
      </c>
      <c r="I25" s="45"/>
      <c r="J25" s="46"/>
      <c r="K25" s="47"/>
      <c r="L25" s="82" t="s">
        <v>122</v>
      </c>
      <c r="M25" s="128"/>
      <c r="N25" s="128"/>
      <c r="O25" s="128"/>
      <c r="P25" s="128"/>
      <c r="Q25" s="123">
        <f>SUM(M25:P25)</f>
        <v>0</v>
      </c>
      <c r="R25" s="51"/>
      <c r="S25" s="6"/>
    </row>
    <row r="26" spans="1:28" s="3" customFormat="1" ht="39" customHeight="1">
      <c r="A26" s="377">
        <v>6</v>
      </c>
      <c r="B26" s="296" t="s">
        <v>55</v>
      </c>
      <c r="C26" s="298" t="s">
        <v>65</v>
      </c>
      <c r="D26" s="300" t="s">
        <v>56</v>
      </c>
      <c r="E26" s="264">
        <v>4</v>
      </c>
      <c r="F26" s="293" t="s">
        <v>111</v>
      </c>
      <c r="G26" s="225">
        <v>4</v>
      </c>
      <c r="H26" s="320">
        <v>4</v>
      </c>
      <c r="I26" s="173">
        <v>4</v>
      </c>
      <c r="J26" s="155" t="s">
        <v>133</v>
      </c>
      <c r="K26" s="260" t="s">
        <v>143</v>
      </c>
      <c r="L26" s="231" t="s">
        <v>121</v>
      </c>
      <c r="M26" s="421">
        <v>1</v>
      </c>
      <c r="N26" s="421">
        <v>1</v>
      </c>
      <c r="O26" s="421"/>
      <c r="P26" s="421"/>
      <c r="Q26" s="229">
        <f>SUM(M26:P26)</f>
        <v>2</v>
      </c>
      <c r="R26" s="219" t="s">
        <v>150</v>
      </c>
      <c r="S26" s="6"/>
      <c r="AB26" s="40"/>
    </row>
    <row r="27" spans="1:28" s="3" customFormat="1" ht="39" customHeight="1">
      <c r="A27" s="377"/>
      <c r="B27" s="296"/>
      <c r="C27" s="298"/>
      <c r="D27" s="300"/>
      <c r="E27" s="264"/>
      <c r="F27" s="294"/>
      <c r="G27" s="240"/>
      <c r="H27" s="321"/>
      <c r="I27" s="158"/>
      <c r="J27" s="156"/>
      <c r="K27" s="261"/>
      <c r="L27" s="232"/>
      <c r="M27" s="422"/>
      <c r="N27" s="422"/>
      <c r="O27" s="422"/>
      <c r="P27" s="422"/>
      <c r="Q27" s="229"/>
      <c r="R27" s="237"/>
      <c r="S27" s="6"/>
      <c r="AB27" s="40"/>
    </row>
    <row r="28" spans="1:28" s="3" customFormat="1" ht="39" customHeight="1">
      <c r="A28" s="377"/>
      <c r="B28" s="296"/>
      <c r="C28" s="298"/>
      <c r="D28" s="300"/>
      <c r="E28" s="264"/>
      <c r="F28" s="294"/>
      <c r="G28" s="240"/>
      <c r="H28" s="321"/>
      <c r="I28" s="158"/>
      <c r="J28" s="156"/>
      <c r="K28" s="261"/>
      <c r="L28" s="232"/>
      <c r="M28" s="422"/>
      <c r="N28" s="422"/>
      <c r="O28" s="422"/>
      <c r="P28" s="422"/>
      <c r="Q28" s="229"/>
      <c r="R28" s="237"/>
      <c r="S28" s="6"/>
      <c r="AB28" s="40"/>
    </row>
    <row r="29" spans="1:28" s="3" customFormat="1" ht="38.25" customHeight="1" thickBot="1">
      <c r="A29" s="378"/>
      <c r="B29" s="297"/>
      <c r="C29" s="299"/>
      <c r="D29" s="301"/>
      <c r="E29" s="265"/>
      <c r="F29" s="295"/>
      <c r="G29" s="303"/>
      <c r="H29" s="322"/>
      <c r="I29" s="159"/>
      <c r="J29" s="157"/>
      <c r="K29" s="263"/>
      <c r="L29" s="443"/>
      <c r="M29" s="444"/>
      <c r="N29" s="444"/>
      <c r="O29" s="444"/>
      <c r="P29" s="444"/>
      <c r="Q29" s="325"/>
      <c r="R29" s="324"/>
      <c r="S29" s="6"/>
      <c r="AB29" s="40"/>
    </row>
    <row r="30" spans="1:28" s="3" customFormat="1" ht="24" customHeight="1" thickBot="1">
      <c r="A30" s="270" t="s">
        <v>82</v>
      </c>
      <c r="B30" s="271"/>
      <c r="C30" s="271"/>
      <c r="D30" s="271"/>
      <c r="E30" s="271"/>
      <c r="F30" s="273"/>
      <c r="G30" s="271"/>
      <c r="H30" s="271"/>
      <c r="I30" s="271"/>
      <c r="J30" s="271"/>
      <c r="K30" s="271"/>
      <c r="L30" s="271"/>
      <c r="M30" s="271"/>
      <c r="N30" s="271"/>
      <c r="O30" s="271"/>
      <c r="P30" s="271"/>
      <c r="Q30" s="271"/>
      <c r="R30" s="272"/>
      <c r="S30" s="7"/>
    </row>
    <row r="31" spans="1:28" s="3" customFormat="1" ht="24.75" customHeight="1">
      <c r="A31" s="381">
        <v>7</v>
      </c>
      <c r="B31" s="187" t="s">
        <v>57</v>
      </c>
      <c r="C31" s="302" t="s">
        <v>114</v>
      </c>
      <c r="D31" s="348" t="s">
        <v>61</v>
      </c>
      <c r="E31" s="162">
        <v>12</v>
      </c>
      <c r="F31" s="225" t="s">
        <v>111</v>
      </c>
      <c r="G31" s="306">
        <v>4</v>
      </c>
      <c r="H31" s="307">
        <f>J9</f>
        <v>115</v>
      </c>
      <c r="I31" s="394">
        <v>2</v>
      </c>
      <c r="J31" s="323"/>
      <c r="K31" s="396" t="s">
        <v>144</v>
      </c>
      <c r="L31" s="326" t="s">
        <v>121</v>
      </c>
      <c r="M31" s="327">
        <v>1</v>
      </c>
      <c r="N31" s="327">
        <v>3.5</v>
      </c>
      <c r="O31" s="327"/>
      <c r="P31" s="327"/>
      <c r="Q31" s="259">
        <f>SUM(M31:P31)</f>
        <v>4.5</v>
      </c>
      <c r="R31" s="453" t="s">
        <v>156</v>
      </c>
      <c r="S31" s="7"/>
    </row>
    <row r="32" spans="1:28" s="3" customFormat="1" ht="9" customHeight="1">
      <c r="A32" s="382"/>
      <c r="B32" s="283" t="s">
        <v>58</v>
      </c>
      <c r="C32" s="281"/>
      <c r="D32" s="349"/>
      <c r="E32" s="238">
        <v>4</v>
      </c>
      <c r="F32" s="240"/>
      <c r="G32" s="240"/>
      <c r="H32" s="275"/>
      <c r="I32" s="242"/>
      <c r="J32" s="248"/>
      <c r="K32" s="261"/>
      <c r="L32" s="291"/>
      <c r="M32" s="257"/>
      <c r="N32" s="257"/>
      <c r="O32" s="257"/>
      <c r="P32" s="257"/>
      <c r="Q32" s="235"/>
      <c r="R32" s="454"/>
      <c r="S32" s="6"/>
    </row>
    <row r="33" spans="1:54" s="3" customFormat="1" ht="21" customHeight="1">
      <c r="A33" s="382"/>
      <c r="B33" s="283"/>
      <c r="C33" s="281"/>
      <c r="D33" s="349"/>
      <c r="E33" s="238"/>
      <c r="F33" s="240"/>
      <c r="G33" s="240"/>
      <c r="H33" s="275"/>
      <c r="I33" s="242"/>
      <c r="J33" s="248"/>
      <c r="K33" s="261"/>
      <c r="L33" s="291"/>
      <c r="M33" s="257"/>
      <c r="N33" s="257"/>
      <c r="O33" s="257"/>
      <c r="P33" s="257"/>
      <c r="Q33" s="235"/>
      <c r="R33" s="454"/>
      <c r="S33" s="6"/>
    </row>
    <row r="34" spans="1:54" s="3" customFormat="1" ht="27" customHeight="1">
      <c r="A34" s="382"/>
      <c r="B34" s="283"/>
      <c r="C34" s="281"/>
      <c r="D34" s="349"/>
      <c r="E34" s="238"/>
      <c r="F34" s="240"/>
      <c r="G34" s="240"/>
      <c r="H34" s="275"/>
      <c r="I34" s="242"/>
      <c r="J34" s="248"/>
      <c r="K34" s="261"/>
      <c r="L34" s="291"/>
      <c r="M34" s="257"/>
      <c r="N34" s="257"/>
      <c r="O34" s="257"/>
      <c r="P34" s="257"/>
      <c r="Q34" s="235"/>
      <c r="R34" s="454"/>
      <c r="S34" s="6"/>
    </row>
    <row r="35" spans="1:54" s="3" customFormat="1" ht="10.5" customHeight="1">
      <c r="A35" s="382"/>
      <c r="B35" s="283"/>
      <c r="C35" s="281"/>
      <c r="D35" s="349"/>
      <c r="E35" s="238"/>
      <c r="F35" s="240"/>
      <c r="G35" s="240"/>
      <c r="H35" s="275"/>
      <c r="I35" s="242"/>
      <c r="J35" s="248"/>
      <c r="K35" s="261"/>
      <c r="L35" s="291"/>
      <c r="M35" s="257"/>
      <c r="N35" s="257"/>
      <c r="O35" s="257"/>
      <c r="P35" s="257"/>
      <c r="Q35" s="235"/>
      <c r="R35" s="454"/>
      <c r="S35" s="6"/>
    </row>
    <row r="36" spans="1:54" s="3" customFormat="1" ht="44.25" customHeight="1">
      <c r="A36" s="382"/>
      <c r="B36" s="188" t="s">
        <v>59</v>
      </c>
      <c r="C36" s="281"/>
      <c r="D36" s="349"/>
      <c r="E36" s="165">
        <v>4</v>
      </c>
      <c r="F36" s="240"/>
      <c r="G36" s="240"/>
      <c r="H36" s="275"/>
      <c r="I36" s="144"/>
      <c r="J36" s="49"/>
      <c r="K36" s="261"/>
      <c r="L36" s="291"/>
      <c r="M36" s="257"/>
      <c r="N36" s="257"/>
      <c r="O36" s="257"/>
      <c r="P36" s="257"/>
      <c r="Q36" s="235"/>
      <c r="R36" s="454"/>
      <c r="S36" s="7"/>
    </row>
    <row r="37" spans="1:54" s="3" customFormat="1" ht="30" customHeight="1">
      <c r="A37" s="382"/>
      <c r="B37" s="283" t="s">
        <v>60</v>
      </c>
      <c r="C37" s="281"/>
      <c r="D37" s="349"/>
      <c r="E37" s="238">
        <v>4</v>
      </c>
      <c r="F37" s="240"/>
      <c r="G37" s="240"/>
      <c r="H37" s="275"/>
      <c r="I37" s="242"/>
      <c r="J37" s="248"/>
      <c r="K37" s="261"/>
      <c r="L37" s="291"/>
      <c r="M37" s="257"/>
      <c r="N37" s="257"/>
      <c r="O37" s="257"/>
      <c r="P37" s="257"/>
      <c r="Q37" s="235"/>
      <c r="R37" s="454"/>
      <c r="S37" s="7"/>
    </row>
    <row r="38" spans="1:54" s="3" customFormat="1" ht="41.25" customHeight="1">
      <c r="A38" s="383"/>
      <c r="B38" s="283"/>
      <c r="C38" s="282"/>
      <c r="D38" s="350"/>
      <c r="E38" s="239"/>
      <c r="F38" s="226"/>
      <c r="G38" s="226"/>
      <c r="H38" s="276"/>
      <c r="I38" s="243"/>
      <c r="J38" s="249"/>
      <c r="K38" s="261"/>
      <c r="L38" s="292"/>
      <c r="M38" s="258"/>
      <c r="N38" s="258"/>
      <c r="O38" s="258"/>
      <c r="P38" s="258"/>
      <c r="Q38" s="236"/>
      <c r="R38" s="455"/>
      <c r="S38" s="6"/>
    </row>
    <row r="39" spans="1:54" s="3" customFormat="1" ht="43.5" customHeight="1">
      <c r="A39" s="395">
        <v>8</v>
      </c>
      <c r="B39" s="189" t="s">
        <v>62</v>
      </c>
      <c r="C39" s="190" t="s">
        <v>65</v>
      </c>
      <c r="D39" s="284" t="s">
        <v>68</v>
      </c>
      <c r="E39" s="98">
        <f>+E40+E41</f>
        <v>4</v>
      </c>
      <c r="F39" s="225" t="s">
        <v>111</v>
      </c>
      <c r="G39" s="225">
        <v>4</v>
      </c>
      <c r="H39" s="274">
        <v>1</v>
      </c>
      <c r="I39" s="241">
        <v>1</v>
      </c>
      <c r="J39" s="246">
        <v>43198</v>
      </c>
      <c r="K39" s="260" t="s">
        <v>145</v>
      </c>
      <c r="L39" s="290" t="s">
        <v>121</v>
      </c>
      <c r="M39" s="256">
        <v>1</v>
      </c>
      <c r="N39" s="256">
        <v>1</v>
      </c>
      <c r="O39" s="256"/>
      <c r="P39" s="256"/>
      <c r="Q39" s="234">
        <f>SUM(M39:P39)</f>
        <v>2</v>
      </c>
      <c r="R39" s="219" t="s">
        <v>151</v>
      </c>
      <c r="S39" s="6"/>
    </row>
    <row r="40" spans="1:54" s="3" customFormat="1" ht="81.75" customHeight="1">
      <c r="A40" s="382"/>
      <c r="B40" s="191" t="s">
        <v>63</v>
      </c>
      <c r="C40" s="190" t="s">
        <v>66</v>
      </c>
      <c r="D40" s="285"/>
      <c r="E40" s="165">
        <v>2</v>
      </c>
      <c r="F40" s="240"/>
      <c r="G40" s="240"/>
      <c r="H40" s="275"/>
      <c r="I40" s="242"/>
      <c r="J40" s="247"/>
      <c r="K40" s="261"/>
      <c r="L40" s="291"/>
      <c r="M40" s="257"/>
      <c r="N40" s="257"/>
      <c r="O40" s="257"/>
      <c r="P40" s="257"/>
      <c r="Q40" s="235"/>
      <c r="R40" s="237"/>
      <c r="S40" s="7"/>
    </row>
    <row r="41" spans="1:54" s="3" customFormat="1" ht="29.25" customHeight="1">
      <c r="A41" s="382"/>
      <c r="B41" s="283" t="s">
        <v>64</v>
      </c>
      <c r="C41" s="281" t="s">
        <v>67</v>
      </c>
      <c r="D41" s="285"/>
      <c r="E41" s="238">
        <v>2</v>
      </c>
      <c r="F41" s="240"/>
      <c r="G41" s="240"/>
      <c r="H41" s="275"/>
      <c r="I41" s="242"/>
      <c r="J41" s="244">
        <v>43022</v>
      </c>
      <c r="K41" s="261"/>
      <c r="L41" s="291"/>
      <c r="M41" s="257"/>
      <c r="N41" s="257"/>
      <c r="O41" s="257"/>
      <c r="P41" s="257"/>
      <c r="Q41" s="235"/>
      <c r="R41" s="237"/>
      <c r="S41" s="7"/>
    </row>
    <row r="42" spans="1:54" s="3" customFormat="1" ht="68.25" customHeight="1">
      <c r="A42" s="383"/>
      <c r="B42" s="228"/>
      <c r="C42" s="282"/>
      <c r="D42" s="286"/>
      <c r="E42" s="239"/>
      <c r="F42" s="226"/>
      <c r="G42" s="226"/>
      <c r="H42" s="276"/>
      <c r="I42" s="243"/>
      <c r="J42" s="245"/>
      <c r="K42" s="262"/>
      <c r="L42" s="292"/>
      <c r="M42" s="258"/>
      <c r="N42" s="258"/>
      <c r="O42" s="258"/>
      <c r="P42" s="258"/>
      <c r="Q42" s="236"/>
      <c r="R42" s="220"/>
      <c r="S42" s="7"/>
    </row>
    <row r="43" spans="1:54" s="3" customFormat="1" ht="98.25" customHeight="1">
      <c r="A43" s="192">
        <v>9</v>
      </c>
      <c r="B43" s="191" t="s">
        <v>69</v>
      </c>
      <c r="C43" s="193" t="s">
        <v>70</v>
      </c>
      <c r="D43" s="193" t="s">
        <v>71</v>
      </c>
      <c r="E43" s="142">
        <v>5</v>
      </c>
      <c r="F43" s="149" t="s">
        <v>32</v>
      </c>
      <c r="G43" s="99">
        <v>1</v>
      </c>
      <c r="H43" s="102">
        <v>1</v>
      </c>
      <c r="I43" s="143">
        <v>1</v>
      </c>
      <c r="J43" s="174"/>
      <c r="K43" s="163"/>
      <c r="L43" s="136" t="s">
        <v>122</v>
      </c>
      <c r="M43" s="146"/>
      <c r="N43" s="146"/>
      <c r="O43" s="146"/>
      <c r="P43" s="146"/>
      <c r="Q43" s="135">
        <f>SUM(M43:P43)</f>
        <v>0</v>
      </c>
      <c r="R43" s="141"/>
      <c r="S43" s="6"/>
    </row>
    <row r="44" spans="1:54" s="3" customFormat="1" ht="71.25" customHeight="1">
      <c r="A44" s="221">
        <v>10</v>
      </c>
      <c r="B44" s="227" t="s">
        <v>72</v>
      </c>
      <c r="C44" s="223" t="s">
        <v>73</v>
      </c>
      <c r="D44" s="223" t="s">
        <v>74</v>
      </c>
      <c r="E44" s="225">
        <v>4</v>
      </c>
      <c r="F44" s="308" t="s">
        <v>30</v>
      </c>
      <c r="G44" s="225">
        <v>2</v>
      </c>
      <c r="H44" s="274">
        <v>100</v>
      </c>
      <c r="I44" s="168">
        <v>1</v>
      </c>
      <c r="J44" s="174">
        <v>43556</v>
      </c>
      <c r="K44" s="260" t="s">
        <v>139</v>
      </c>
      <c r="L44" s="290" t="s">
        <v>121</v>
      </c>
      <c r="M44" s="256">
        <v>3</v>
      </c>
      <c r="N44" s="256">
        <v>1</v>
      </c>
      <c r="O44" s="256"/>
      <c r="P44" s="256"/>
      <c r="Q44" s="234">
        <f>SUM(M44:P44)</f>
        <v>4</v>
      </c>
      <c r="R44" s="219" t="s">
        <v>152</v>
      </c>
      <c r="S44" s="6"/>
    </row>
    <row r="45" spans="1:54" s="19" customFormat="1" ht="76.5" customHeight="1">
      <c r="A45" s="222"/>
      <c r="B45" s="228"/>
      <c r="C45" s="224"/>
      <c r="D45" s="224"/>
      <c r="E45" s="226"/>
      <c r="F45" s="309"/>
      <c r="G45" s="226"/>
      <c r="H45" s="276"/>
      <c r="I45" s="160"/>
      <c r="J45" s="161"/>
      <c r="K45" s="262"/>
      <c r="L45" s="292"/>
      <c r="M45" s="258"/>
      <c r="N45" s="258"/>
      <c r="O45" s="258"/>
      <c r="P45" s="258"/>
      <c r="Q45" s="236"/>
      <c r="R45" s="220"/>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row>
    <row r="46" spans="1:54" s="39" customFormat="1" ht="42.75" customHeight="1">
      <c r="A46" s="385">
        <v>11</v>
      </c>
      <c r="B46" s="194" t="s">
        <v>75</v>
      </c>
      <c r="C46" s="388" t="s">
        <v>76</v>
      </c>
      <c r="D46" s="388" t="s">
        <v>77</v>
      </c>
      <c r="E46" s="100">
        <f>+E47+E48</f>
        <v>8</v>
      </c>
      <c r="F46" s="225" t="s">
        <v>31</v>
      </c>
      <c r="G46" s="266">
        <v>1</v>
      </c>
      <c r="H46" s="268">
        <v>100</v>
      </c>
      <c r="I46" s="445"/>
      <c r="J46" s="304">
        <v>43556</v>
      </c>
      <c r="K46" s="260" t="s">
        <v>146</v>
      </c>
      <c r="L46" s="290" t="s">
        <v>124</v>
      </c>
      <c r="M46" s="253">
        <v>0</v>
      </c>
      <c r="N46" s="256">
        <v>5.5</v>
      </c>
      <c r="O46" s="256"/>
      <c r="P46" s="256"/>
      <c r="Q46" s="234">
        <f>SUM(M46:P46)</f>
        <v>5.5</v>
      </c>
      <c r="R46" s="456" t="s">
        <v>157</v>
      </c>
    </row>
    <row r="47" spans="1:54" s="39" customFormat="1" ht="35.25" customHeight="1">
      <c r="A47" s="386"/>
      <c r="B47" s="195" t="s">
        <v>78</v>
      </c>
      <c r="C47" s="389"/>
      <c r="D47" s="389"/>
      <c r="E47" s="165">
        <v>4</v>
      </c>
      <c r="F47" s="240"/>
      <c r="G47" s="267"/>
      <c r="H47" s="269"/>
      <c r="I47" s="446"/>
      <c r="J47" s="305"/>
      <c r="K47" s="261"/>
      <c r="L47" s="291"/>
      <c r="M47" s="254"/>
      <c r="N47" s="257"/>
      <c r="O47" s="257"/>
      <c r="P47" s="257"/>
      <c r="Q47" s="235"/>
      <c r="R47" s="454"/>
    </row>
    <row r="48" spans="1:54" s="39" customFormat="1" ht="258.75" customHeight="1">
      <c r="A48" s="387"/>
      <c r="B48" s="196" t="s">
        <v>79</v>
      </c>
      <c r="C48" s="390"/>
      <c r="D48" s="390"/>
      <c r="E48" s="165">
        <v>4</v>
      </c>
      <c r="F48" s="139" t="s">
        <v>111</v>
      </c>
      <c r="G48" s="166">
        <v>4</v>
      </c>
      <c r="H48" s="167">
        <v>334</v>
      </c>
      <c r="I48" s="171">
        <v>1</v>
      </c>
      <c r="J48" s="170"/>
      <c r="K48" s="262"/>
      <c r="L48" s="206" t="s">
        <v>121</v>
      </c>
      <c r="M48" s="255"/>
      <c r="N48" s="258"/>
      <c r="O48" s="258"/>
      <c r="P48" s="258"/>
      <c r="Q48" s="236"/>
      <c r="R48" s="454"/>
    </row>
    <row r="49" spans="1:54" s="19" customFormat="1" ht="21" customHeight="1">
      <c r="A49" s="221">
        <v>12</v>
      </c>
      <c r="B49" s="227" t="s">
        <v>80</v>
      </c>
      <c r="C49" s="223" t="s">
        <v>45</v>
      </c>
      <c r="D49" s="223" t="s">
        <v>81</v>
      </c>
      <c r="E49" s="225">
        <v>4</v>
      </c>
      <c r="F49" s="240" t="s">
        <v>31</v>
      </c>
      <c r="G49" s="225">
        <v>1</v>
      </c>
      <c r="H49" s="274">
        <v>100</v>
      </c>
      <c r="I49" s="241"/>
      <c r="J49" s="277"/>
      <c r="K49" s="278"/>
      <c r="L49" s="291" t="s">
        <v>122</v>
      </c>
      <c r="M49" s="256"/>
      <c r="N49" s="256"/>
      <c r="O49" s="256"/>
      <c r="P49" s="256"/>
      <c r="Q49" s="234">
        <f>SUM(M49:P49)</f>
        <v>0</v>
      </c>
      <c r="R49" s="219"/>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row>
    <row r="50" spans="1:54" s="19" customFormat="1" ht="23.25" customHeight="1">
      <c r="A50" s="380"/>
      <c r="B50" s="283"/>
      <c r="C50" s="384"/>
      <c r="D50" s="384"/>
      <c r="E50" s="240"/>
      <c r="F50" s="240"/>
      <c r="G50" s="240"/>
      <c r="H50" s="275"/>
      <c r="I50" s="242"/>
      <c r="J50" s="247"/>
      <c r="K50" s="279"/>
      <c r="L50" s="291"/>
      <c r="M50" s="257"/>
      <c r="N50" s="257"/>
      <c r="O50" s="257"/>
      <c r="P50" s="257"/>
      <c r="Q50" s="235"/>
      <c r="R50" s="237"/>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row>
    <row r="51" spans="1:54" s="19" customFormat="1" ht="16.5" customHeight="1">
      <c r="A51" s="380"/>
      <c r="B51" s="283"/>
      <c r="C51" s="384"/>
      <c r="D51" s="384"/>
      <c r="E51" s="240"/>
      <c r="F51" s="240"/>
      <c r="G51" s="240"/>
      <c r="H51" s="275"/>
      <c r="I51" s="242"/>
      <c r="J51" s="247"/>
      <c r="K51" s="279"/>
      <c r="L51" s="291"/>
      <c r="M51" s="257"/>
      <c r="N51" s="257"/>
      <c r="O51" s="257"/>
      <c r="P51" s="257"/>
      <c r="Q51" s="235"/>
      <c r="R51" s="237"/>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row>
    <row r="52" spans="1:54" s="19" customFormat="1" ht="23.25" customHeight="1">
      <c r="A52" s="380"/>
      <c r="B52" s="283"/>
      <c r="C52" s="384"/>
      <c r="D52" s="384"/>
      <c r="E52" s="240"/>
      <c r="F52" s="240"/>
      <c r="G52" s="240"/>
      <c r="H52" s="275"/>
      <c r="I52" s="242"/>
      <c r="J52" s="247"/>
      <c r="K52" s="279"/>
      <c r="L52" s="291"/>
      <c r="M52" s="257"/>
      <c r="N52" s="257"/>
      <c r="O52" s="257"/>
      <c r="P52" s="257"/>
      <c r="Q52" s="235"/>
      <c r="R52" s="237"/>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row>
    <row r="53" spans="1:54" s="19" customFormat="1" ht="23.25" customHeight="1">
      <c r="A53" s="222"/>
      <c r="B53" s="228"/>
      <c r="C53" s="224"/>
      <c r="D53" s="224"/>
      <c r="E53" s="240"/>
      <c r="F53" s="226"/>
      <c r="G53" s="226"/>
      <c r="H53" s="276"/>
      <c r="I53" s="243"/>
      <c r="J53" s="245"/>
      <c r="K53" s="280"/>
      <c r="L53" s="292"/>
      <c r="M53" s="258"/>
      <c r="N53" s="258"/>
      <c r="O53" s="258"/>
      <c r="P53" s="258"/>
      <c r="Q53" s="236"/>
      <c r="R53" s="220"/>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row>
    <row r="54" spans="1:54" s="19" customFormat="1" ht="100.5" customHeight="1">
      <c r="A54" s="221">
        <v>13</v>
      </c>
      <c r="B54" s="227" t="s">
        <v>83</v>
      </c>
      <c r="C54" s="284" t="s">
        <v>84</v>
      </c>
      <c r="D54" s="287" t="s">
        <v>85</v>
      </c>
      <c r="E54" s="225">
        <v>4</v>
      </c>
      <c r="F54" s="225" t="s">
        <v>32</v>
      </c>
      <c r="G54" s="225">
        <v>1</v>
      </c>
      <c r="H54" s="274" t="s">
        <v>26</v>
      </c>
      <c r="I54" s="241"/>
      <c r="J54" s="277"/>
      <c r="K54" s="278"/>
      <c r="L54" s="290" t="s">
        <v>122</v>
      </c>
      <c r="M54" s="256"/>
      <c r="N54" s="256"/>
      <c r="O54" s="256"/>
      <c r="P54" s="256"/>
      <c r="Q54" s="234">
        <f>SUM(M54:P54)</f>
        <v>0</v>
      </c>
      <c r="R54" s="219"/>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row>
    <row r="55" spans="1:54" s="19" customFormat="1" ht="32.25" customHeight="1">
      <c r="A55" s="380"/>
      <c r="B55" s="283"/>
      <c r="C55" s="285"/>
      <c r="D55" s="288"/>
      <c r="E55" s="240"/>
      <c r="F55" s="240"/>
      <c r="G55" s="240"/>
      <c r="H55" s="275"/>
      <c r="I55" s="242"/>
      <c r="J55" s="247"/>
      <c r="K55" s="279"/>
      <c r="L55" s="291"/>
      <c r="M55" s="257"/>
      <c r="N55" s="257"/>
      <c r="O55" s="257"/>
      <c r="P55" s="257"/>
      <c r="Q55" s="235"/>
      <c r="R55" s="237"/>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row>
    <row r="56" spans="1:54" s="19" customFormat="1" ht="23.25" customHeight="1">
      <c r="A56" s="380"/>
      <c r="B56" s="283"/>
      <c r="C56" s="285"/>
      <c r="D56" s="288"/>
      <c r="E56" s="240"/>
      <c r="F56" s="240"/>
      <c r="G56" s="240"/>
      <c r="H56" s="275"/>
      <c r="I56" s="242"/>
      <c r="J56" s="247"/>
      <c r="K56" s="279"/>
      <c r="L56" s="291"/>
      <c r="M56" s="257"/>
      <c r="N56" s="257"/>
      <c r="O56" s="257"/>
      <c r="P56" s="257"/>
      <c r="Q56" s="235"/>
      <c r="R56" s="237"/>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row>
    <row r="57" spans="1:54" s="19" customFormat="1" ht="32.25" customHeight="1">
      <c r="A57" s="380"/>
      <c r="B57" s="283"/>
      <c r="C57" s="285"/>
      <c r="D57" s="288"/>
      <c r="E57" s="240"/>
      <c r="F57" s="240"/>
      <c r="G57" s="240"/>
      <c r="H57" s="275"/>
      <c r="I57" s="242"/>
      <c r="J57" s="247"/>
      <c r="K57" s="279"/>
      <c r="L57" s="291"/>
      <c r="M57" s="257"/>
      <c r="N57" s="257"/>
      <c r="O57" s="257"/>
      <c r="P57" s="257"/>
      <c r="Q57" s="235"/>
      <c r="R57" s="237"/>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row>
    <row r="58" spans="1:54" s="19" customFormat="1" ht="32.25" customHeight="1">
      <c r="A58" s="222"/>
      <c r="B58" s="228"/>
      <c r="C58" s="286"/>
      <c r="D58" s="289"/>
      <c r="E58" s="226"/>
      <c r="F58" s="226"/>
      <c r="G58" s="226"/>
      <c r="H58" s="276"/>
      <c r="I58" s="243"/>
      <c r="J58" s="245"/>
      <c r="K58" s="280"/>
      <c r="L58" s="292"/>
      <c r="M58" s="258"/>
      <c r="N58" s="258"/>
      <c r="O58" s="258"/>
      <c r="P58" s="258"/>
      <c r="Q58" s="236"/>
      <c r="R58" s="220"/>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row>
    <row r="59" spans="1:54" s="19" customFormat="1" ht="88.5" customHeight="1">
      <c r="A59" s="184">
        <v>14</v>
      </c>
      <c r="B59" s="197" t="s">
        <v>86</v>
      </c>
      <c r="C59" s="198" t="s">
        <v>87</v>
      </c>
      <c r="D59" s="198" t="s">
        <v>85</v>
      </c>
      <c r="E59" s="139">
        <v>3</v>
      </c>
      <c r="F59" s="99" t="s">
        <v>32</v>
      </c>
      <c r="G59" s="99">
        <v>1</v>
      </c>
      <c r="H59" s="102" t="s">
        <v>26</v>
      </c>
      <c r="I59" s="107"/>
      <c r="J59" s="48"/>
      <c r="K59" s="108"/>
      <c r="L59" s="112" t="s">
        <v>122</v>
      </c>
      <c r="M59" s="131"/>
      <c r="N59" s="131"/>
      <c r="O59" s="131"/>
      <c r="P59" s="131"/>
      <c r="Q59" s="119">
        <f>SUM(M59:P59)</f>
        <v>0</v>
      </c>
      <c r="R59" s="113"/>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row>
    <row r="60" spans="1:54" s="19" customFormat="1" ht="125.25" customHeight="1" thickBot="1">
      <c r="A60" s="177">
        <v>15</v>
      </c>
      <c r="B60" s="178" t="s">
        <v>88</v>
      </c>
      <c r="C60" s="199" t="s">
        <v>87</v>
      </c>
      <c r="D60" s="199" t="s">
        <v>89</v>
      </c>
      <c r="E60" s="103">
        <v>3</v>
      </c>
      <c r="F60" s="103" t="s">
        <v>32</v>
      </c>
      <c r="G60" s="103">
        <v>1</v>
      </c>
      <c r="H60" s="104" t="s">
        <v>26</v>
      </c>
      <c r="I60" s="109"/>
      <c r="J60" s="110"/>
      <c r="K60" s="111"/>
      <c r="L60" s="114" t="s">
        <v>122</v>
      </c>
      <c r="M60" s="132"/>
      <c r="N60" s="132"/>
      <c r="O60" s="132"/>
      <c r="P60" s="132"/>
      <c r="Q60" s="120">
        <f>SUM(M60:P60)</f>
        <v>0</v>
      </c>
      <c r="R60" s="115"/>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row>
    <row r="61" spans="1:54" s="19" customFormat="1" ht="24" customHeight="1" thickBot="1">
      <c r="A61" s="270" t="s">
        <v>90</v>
      </c>
      <c r="B61" s="271"/>
      <c r="C61" s="271"/>
      <c r="D61" s="271"/>
      <c r="E61" s="271"/>
      <c r="F61" s="271"/>
      <c r="G61" s="271"/>
      <c r="H61" s="271"/>
      <c r="I61" s="271"/>
      <c r="J61" s="271"/>
      <c r="K61" s="271"/>
      <c r="L61" s="271"/>
      <c r="M61" s="271"/>
      <c r="N61" s="271"/>
      <c r="O61" s="271"/>
      <c r="P61" s="271"/>
      <c r="Q61" s="271"/>
      <c r="R61" s="272"/>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row>
    <row r="62" spans="1:54" s="19" customFormat="1" ht="246.75" customHeight="1">
      <c r="A62" s="180">
        <v>16</v>
      </c>
      <c r="B62" s="200" t="s">
        <v>91</v>
      </c>
      <c r="C62" s="200" t="s">
        <v>92</v>
      </c>
      <c r="D62" s="201" t="s">
        <v>93</v>
      </c>
      <c r="E62" s="96">
        <v>12</v>
      </c>
      <c r="F62" s="96" t="s">
        <v>111</v>
      </c>
      <c r="G62" s="96">
        <v>12</v>
      </c>
      <c r="H62" s="105">
        <v>7</v>
      </c>
      <c r="I62" s="106">
        <v>3</v>
      </c>
      <c r="J62" s="172" t="s">
        <v>132</v>
      </c>
      <c r="K62" s="164" t="s">
        <v>140</v>
      </c>
      <c r="L62" s="116" t="s">
        <v>121</v>
      </c>
      <c r="M62" s="133">
        <v>3</v>
      </c>
      <c r="N62" s="133">
        <v>2</v>
      </c>
      <c r="O62" s="133"/>
      <c r="P62" s="133"/>
      <c r="Q62" s="124">
        <f t="shared" ref="Q62:Q67" si="0">SUM(M62:P62)</f>
        <v>5</v>
      </c>
      <c r="R62" s="117" t="s">
        <v>154</v>
      </c>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row>
    <row r="63" spans="1:54" s="19" customFormat="1" ht="67.5" customHeight="1">
      <c r="A63" s="184">
        <v>17</v>
      </c>
      <c r="B63" s="197" t="s">
        <v>94</v>
      </c>
      <c r="C63" s="197" t="s">
        <v>95</v>
      </c>
      <c r="D63" s="185" t="s">
        <v>96</v>
      </c>
      <c r="E63" s="99">
        <v>4</v>
      </c>
      <c r="F63" s="99" t="s">
        <v>31</v>
      </c>
      <c r="G63" s="99">
        <v>1</v>
      </c>
      <c r="H63" s="102" t="s">
        <v>26</v>
      </c>
      <c r="I63" s="107"/>
      <c r="J63" s="48"/>
      <c r="K63" s="163"/>
      <c r="L63" s="137" t="s">
        <v>122</v>
      </c>
      <c r="M63" s="145"/>
      <c r="N63" s="145"/>
      <c r="O63" s="145"/>
      <c r="P63" s="145"/>
      <c r="Q63" s="125">
        <f t="shared" si="0"/>
        <v>0</v>
      </c>
      <c r="R63" s="113"/>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row>
    <row r="64" spans="1:54" s="19" customFormat="1" ht="132.75">
      <c r="A64" s="184">
        <v>18</v>
      </c>
      <c r="B64" s="197" t="s">
        <v>97</v>
      </c>
      <c r="C64" s="202" t="s">
        <v>98</v>
      </c>
      <c r="D64" s="185" t="s">
        <v>99</v>
      </c>
      <c r="E64" s="99">
        <v>2</v>
      </c>
      <c r="F64" s="99" t="s">
        <v>111</v>
      </c>
      <c r="G64" s="99">
        <v>1</v>
      </c>
      <c r="H64" s="102" t="s">
        <v>26</v>
      </c>
      <c r="I64" s="107"/>
      <c r="J64" s="204">
        <v>43558</v>
      </c>
      <c r="K64" s="163" t="s">
        <v>141</v>
      </c>
      <c r="L64" s="215" t="s">
        <v>121</v>
      </c>
      <c r="M64" s="214"/>
      <c r="N64" s="214">
        <v>1</v>
      </c>
      <c r="O64" s="214"/>
      <c r="P64" s="214"/>
      <c r="Q64" s="125">
        <f t="shared" si="0"/>
        <v>1</v>
      </c>
      <c r="R64" s="113" t="s">
        <v>155</v>
      </c>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row>
    <row r="65" spans="1:54" s="19" customFormat="1" ht="80.25" customHeight="1">
      <c r="A65" s="184">
        <v>19</v>
      </c>
      <c r="B65" s="197" t="s">
        <v>100</v>
      </c>
      <c r="C65" s="197" t="s">
        <v>101</v>
      </c>
      <c r="D65" s="185" t="s">
        <v>102</v>
      </c>
      <c r="E65" s="99">
        <v>1</v>
      </c>
      <c r="F65" s="99" t="s">
        <v>31</v>
      </c>
      <c r="G65" s="99">
        <v>1</v>
      </c>
      <c r="H65" s="102">
        <v>3</v>
      </c>
      <c r="I65" s="107">
        <v>1</v>
      </c>
      <c r="J65" s="48"/>
      <c r="K65" s="211"/>
      <c r="L65" s="137" t="s">
        <v>122</v>
      </c>
      <c r="M65" s="145"/>
      <c r="N65" s="145"/>
      <c r="O65" s="145"/>
      <c r="P65" s="145"/>
      <c r="Q65" s="125">
        <f t="shared" si="0"/>
        <v>0</v>
      </c>
      <c r="R65" s="113"/>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row>
    <row r="66" spans="1:54" s="19" customFormat="1" ht="155.25" customHeight="1">
      <c r="A66" s="184">
        <v>20</v>
      </c>
      <c r="B66" s="197" t="s">
        <v>103</v>
      </c>
      <c r="C66" s="197" t="s">
        <v>105</v>
      </c>
      <c r="D66" s="203" t="s">
        <v>106</v>
      </c>
      <c r="E66" s="99">
        <v>4</v>
      </c>
      <c r="F66" s="99" t="s">
        <v>32</v>
      </c>
      <c r="G66" s="99">
        <v>1</v>
      </c>
      <c r="H66" s="102">
        <v>7</v>
      </c>
      <c r="I66" s="107"/>
      <c r="J66" s="48"/>
      <c r="K66" s="108"/>
      <c r="L66" s="137" t="s">
        <v>122</v>
      </c>
      <c r="M66" s="145"/>
      <c r="N66" s="145"/>
      <c r="O66" s="145"/>
      <c r="P66" s="145"/>
      <c r="Q66" s="125">
        <f t="shared" si="0"/>
        <v>0</v>
      </c>
      <c r="R66" s="113"/>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row>
    <row r="67" spans="1:54" s="19" customFormat="1" ht="155.25" customHeight="1" thickBot="1">
      <c r="A67" s="177">
        <v>21</v>
      </c>
      <c r="B67" s="178" t="s">
        <v>107</v>
      </c>
      <c r="C67" s="178" t="s">
        <v>104</v>
      </c>
      <c r="D67" s="179" t="s">
        <v>108</v>
      </c>
      <c r="E67" s="103"/>
      <c r="F67" s="103"/>
      <c r="G67" s="103"/>
      <c r="H67" s="104"/>
      <c r="I67" s="109">
        <v>1</v>
      </c>
      <c r="J67" s="205">
        <v>43490</v>
      </c>
      <c r="K67" s="212" t="s">
        <v>134</v>
      </c>
      <c r="L67" s="118"/>
      <c r="M67" s="134"/>
      <c r="N67" s="134"/>
      <c r="O67" s="134"/>
      <c r="P67" s="134"/>
      <c r="Q67" s="126">
        <f t="shared" si="0"/>
        <v>0</v>
      </c>
      <c r="R67" s="115" t="s">
        <v>135</v>
      </c>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row>
    <row r="68" spans="1:54" s="53" customFormat="1" ht="57.75" customHeight="1" thickBot="1">
      <c r="A68" s="54"/>
      <c r="B68" s="55"/>
      <c r="C68" s="55"/>
      <c r="D68" s="55"/>
      <c r="E68" s="55"/>
      <c r="F68" s="56"/>
      <c r="G68" s="56"/>
      <c r="H68" s="56"/>
      <c r="I68" s="379" t="s">
        <v>115</v>
      </c>
      <c r="J68" s="379"/>
      <c r="K68" s="379"/>
      <c r="L68" s="379"/>
      <c r="M68" s="85"/>
      <c r="N68" s="85"/>
      <c r="O68" s="85"/>
      <c r="P68" s="85"/>
      <c r="Q68" s="127">
        <f>Q67+Q66+Q65+Q64+Q62+Q63+Q60+Q59+Q54+Q49+Q46+Q44+Q43+Q39+Q31+Q26+Q25+Q21+Q17+Q16+Q15</f>
        <v>32.75</v>
      </c>
      <c r="R68" s="57"/>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row>
    <row r="69" spans="1:54" s="19" customFormat="1" ht="23.25">
      <c r="A69" s="18"/>
      <c r="B69" s="18"/>
      <c r="C69" s="18"/>
      <c r="D69" s="18"/>
      <c r="E69" s="18"/>
      <c r="F69" s="23"/>
      <c r="G69" s="23"/>
      <c r="H69" s="23"/>
      <c r="I69" s="23"/>
      <c r="J69" s="23"/>
      <c r="K69" s="23"/>
      <c r="L69" s="23"/>
      <c r="M69" s="23"/>
      <c r="N69" s="23"/>
      <c r="O69" s="23"/>
      <c r="P69" s="23"/>
      <c r="Q69" s="23"/>
      <c r="R69" s="23"/>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row>
    <row r="70" spans="1:54" s="19" customFormat="1" ht="204" customHeight="1">
      <c r="A70" s="18"/>
      <c r="B70" s="18"/>
      <c r="C70" s="18"/>
      <c r="D70" s="18"/>
      <c r="E70" s="18"/>
      <c r="F70" s="23"/>
      <c r="G70" s="23"/>
      <c r="H70" s="23"/>
      <c r="I70" s="23"/>
      <c r="J70" s="23"/>
      <c r="K70" s="23"/>
      <c r="L70" s="23"/>
      <c r="M70" s="23"/>
      <c r="N70" s="23"/>
      <c r="O70" s="23"/>
      <c r="P70" s="23"/>
      <c r="Q70" s="23"/>
      <c r="R70" s="23"/>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row>
    <row r="71" spans="1:54" s="19" customFormat="1" ht="153" customHeight="1">
      <c r="A71" s="18"/>
      <c r="B71" s="18"/>
      <c r="C71" s="18"/>
      <c r="D71" s="18"/>
      <c r="E71" s="18"/>
      <c r="F71" s="23"/>
      <c r="G71" s="23"/>
      <c r="H71" s="23"/>
      <c r="I71" s="23"/>
      <c r="J71" s="23"/>
      <c r="K71" s="23"/>
      <c r="L71" s="23"/>
      <c r="M71" s="23"/>
      <c r="N71" s="23"/>
      <c r="O71" s="23"/>
      <c r="P71" s="23"/>
      <c r="Q71" s="23"/>
      <c r="R71" s="23"/>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row>
    <row r="72" spans="1:54" s="19" customFormat="1" ht="166.5" customHeight="1">
      <c r="A72" s="18"/>
      <c r="B72" s="18"/>
      <c r="C72" s="18"/>
      <c r="D72" s="18"/>
      <c r="E72" s="18"/>
      <c r="F72" s="23"/>
      <c r="G72" s="23"/>
      <c r="H72" s="23"/>
      <c r="I72" s="23"/>
      <c r="J72" s="23"/>
      <c r="K72" s="23"/>
      <c r="L72" s="23"/>
      <c r="M72" s="23"/>
      <c r="N72" s="23"/>
      <c r="O72" s="23"/>
      <c r="P72" s="23"/>
      <c r="Q72" s="23"/>
      <c r="R72" s="23"/>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row>
  </sheetData>
  <sheetProtection formatCells="0" formatColumns="0" formatRows="0"/>
  <protectedRanges>
    <protectedRange sqref="D62:F62" name="Actividad 13_4"/>
    <protectedRange sqref="D46:D48 G45:H48 D44:E44" name="Actividad 11_4"/>
    <protectedRange sqref="B25:C29" name="Actividad 4_4"/>
    <protectedRange sqref="B36:D36 F36:J36 L36:R36" name="Actividad 6_4"/>
    <protectedRange sqref="E46 B37:J38 L37:R39 B39:E39 G39:J39" name="actividad 7_4"/>
    <protectedRange sqref="B32:E35 G32:J35 F33:F35 F31:J31 Q31:R35 L31:P31 L33:P35 B31:D31" name="Actividad 5_4"/>
    <protectedRange sqref="B15:C23 F25 D15 F43:F44 D21:R23" name="Actividad 1_4"/>
    <protectedRange sqref="R65 J65:K67 Q65:Q67" name="Actividad 16_2_1"/>
    <protectedRange sqref="Q64:R64" name="Actividad 15_2_1"/>
    <protectedRange sqref="L62:Q62 L63:P67 L46:P48" name="Actividad 13_2_1"/>
    <protectedRange sqref="Q46:R48 J45:J48 Q44 L45:P45 R45" name="Actividad 11_2_1"/>
    <protectedRange sqref="Q15:Q16 I25:Q25 I26:J29 L26:Q29" name="Actividad 4_2_1"/>
    <protectedRange sqref="AB26:AB29 J15:P15 I16:J16 J17:K20 L16:P17 L19:P20 Q17:Q20 K26:K29 K46 K48 K31:K44 K62 K64" name="Actividad 1_2_1"/>
    <protectedRange sqref="Q63:R63" name="Actividad 14_2_1"/>
    <protectedRange sqref="L69:R72" name="Actividad 17_2_1"/>
    <protectedRange sqref="S68:T68" name="Actividad 16_3_1"/>
    <protectedRange sqref="S66:T67" name="Actividad 15_3_1"/>
    <protectedRange sqref="S63:T63" name="Actividad 13_3_1"/>
    <protectedRange sqref="S49:T52" name="Actividad 11_3_1"/>
    <protectedRange sqref="S24" name="Actividad 2_3_1"/>
    <protectedRange sqref="S26:S31 R25:R29" name="Actividad 4_3_1"/>
    <protectedRange sqref="S38" name="Actividad 6_3_1"/>
    <protectedRange sqref="S32:S42" name="actividad 7_3_1"/>
    <protectedRange sqref="S32:S37" name="Actividad 5_3_1"/>
    <protectedRange sqref="S25" name="Actividad 3_3_1"/>
    <protectedRange sqref="R16:R20 S21:S23" name="Actividad 1_3_1"/>
    <protectedRange sqref="S43:S44" name="Actividad 9_3_1"/>
    <protectedRange sqref="S53:T61" name="Actividad 12_3_1"/>
    <protectedRange sqref="S65:T65" name="Actividad 14_3_1"/>
    <protectedRange sqref="S70:T72" name="Actividad 17_3_1"/>
    <protectedRange sqref="Q8 I2:I8 K2:K8 J2:J7" name="logo_2"/>
    <protectedRange sqref="A10:S10" name="nombre institucion_2"/>
  </protectedRanges>
  <autoFilter ref="A12:R68" xr:uid="{00000000-0009-0000-0000-000000000000}"/>
  <mergeCells count="198">
    <mergeCell ref="D12:D13"/>
    <mergeCell ref="M54:M58"/>
    <mergeCell ref="N54:N58"/>
    <mergeCell ref="O54:O58"/>
    <mergeCell ref="P54:P58"/>
    <mergeCell ref="G17:G20"/>
    <mergeCell ref="F21:F23"/>
    <mergeCell ref="N31:N38"/>
    <mergeCell ref="O31:O38"/>
    <mergeCell ref="P31:P38"/>
    <mergeCell ref="L26:L29"/>
    <mergeCell ref="P39:P42"/>
    <mergeCell ref="M44:M45"/>
    <mergeCell ref="N44:N45"/>
    <mergeCell ref="O44:O45"/>
    <mergeCell ref="P44:P45"/>
    <mergeCell ref="M26:M29"/>
    <mergeCell ref="N26:N29"/>
    <mergeCell ref="O26:O29"/>
    <mergeCell ref="P26:P29"/>
    <mergeCell ref="K39:K42"/>
    <mergeCell ref="K46:K48"/>
    <mergeCell ref="K44:K45"/>
    <mergeCell ref="I46:I47"/>
    <mergeCell ref="C12:C13"/>
    <mergeCell ref="R12:R13"/>
    <mergeCell ref="B12:B13"/>
    <mergeCell ref="A12:A13"/>
    <mergeCell ref="M17:M20"/>
    <mergeCell ref="N17:N20"/>
    <mergeCell ref="O17:O20"/>
    <mergeCell ref="P17:P20"/>
    <mergeCell ref="M12:Q12"/>
    <mergeCell ref="L12:L13"/>
    <mergeCell ref="K12:K13"/>
    <mergeCell ref="J12:J13"/>
    <mergeCell ref="I12:I13"/>
    <mergeCell ref="H12:H13"/>
    <mergeCell ref="G12:G13"/>
    <mergeCell ref="F12:F13"/>
    <mergeCell ref="E12:E13"/>
    <mergeCell ref="A17:A20"/>
    <mergeCell ref="B17:B20"/>
    <mergeCell ref="C17:C20"/>
    <mergeCell ref="D17:D20"/>
    <mergeCell ref="E17:E20"/>
    <mergeCell ref="H17:H20"/>
    <mergeCell ref="F17:F20"/>
    <mergeCell ref="Q8:R8"/>
    <mergeCell ref="Q9:R9"/>
    <mergeCell ref="A2:R2"/>
    <mergeCell ref="A3:R3"/>
    <mergeCell ref="A4:R4"/>
    <mergeCell ref="A5:R5"/>
    <mergeCell ref="A8:D8"/>
    <mergeCell ref="A7:R7"/>
    <mergeCell ref="A11:H11"/>
    <mergeCell ref="I68:L68"/>
    <mergeCell ref="A49:A53"/>
    <mergeCell ref="A31:A38"/>
    <mergeCell ref="C49:C53"/>
    <mergeCell ref="A46:A48"/>
    <mergeCell ref="C46:C48"/>
    <mergeCell ref="D49:D53"/>
    <mergeCell ref="Q21:Q23"/>
    <mergeCell ref="B37:B38"/>
    <mergeCell ref="Q49:Q53"/>
    <mergeCell ref="D46:D48"/>
    <mergeCell ref="I31:I35"/>
    <mergeCell ref="F54:F58"/>
    <mergeCell ref="G54:G58"/>
    <mergeCell ref="H54:H58"/>
    <mergeCell ref="I54:I58"/>
    <mergeCell ref="J54:J58"/>
    <mergeCell ref="B49:B53"/>
    <mergeCell ref="E49:E53"/>
    <mergeCell ref="A54:A58"/>
    <mergeCell ref="A39:A42"/>
    <mergeCell ref="B41:B42"/>
    <mergeCell ref="E32:E35"/>
    <mergeCell ref="K31:K38"/>
    <mergeCell ref="A1:U1"/>
    <mergeCell ref="E37:E38"/>
    <mergeCell ref="A10:S10"/>
    <mergeCell ref="A21:A23"/>
    <mergeCell ref="J8:L8"/>
    <mergeCell ref="E8:I8"/>
    <mergeCell ref="I11:K11"/>
    <mergeCell ref="J9:L9"/>
    <mergeCell ref="C21:C23"/>
    <mergeCell ref="D21:D23"/>
    <mergeCell ref="D31:D38"/>
    <mergeCell ref="T7:W7"/>
    <mergeCell ref="V12:W12"/>
    <mergeCell ref="L11:R11"/>
    <mergeCell ref="E9:I9"/>
    <mergeCell ref="A14:R14"/>
    <mergeCell ref="R21:R23"/>
    <mergeCell ref="A9:D9"/>
    <mergeCell ref="J21:J23"/>
    <mergeCell ref="R31:R38"/>
    <mergeCell ref="B21:B23"/>
    <mergeCell ref="E21:E23"/>
    <mergeCell ref="G21:G23"/>
    <mergeCell ref="A26:A29"/>
    <mergeCell ref="R54:R58"/>
    <mergeCell ref="H21:H23"/>
    <mergeCell ref="I21:I23"/>
    <mergeCell ref="K21:K23"/>
    <mergeCell ref="L21:L23"/>
    <mergeCell ref="H26:H29"/>
    <mergeCell ref="I37:I38"/>
    <mergeCell ref="Q39:Q42"/>
    <mergeCell ref="R39:R42"/>
    <mergeCell ref="J31:J35"/>
    <mergeCell ref="R26:R29"/>
    <mergeCell ref="Q26:Q29"/>
    <mergeCell ref="L31:L38"/>
    <mergeCell ref="R49:R53"/>
    <mergeCell ref="L49:L53"/>
    <mergeCell ref="M21:M23"/>
    <mergeCell ref="N21:N23"/>
    <mergeCell ref="M31:M38"/>
    <mergeCell ref="M49:M53"/>
    <mergeCell ref="N49:N53"/>
    <mergeCell ref="O49:O53"/>
    <mergeCell ref="P49:P53"/>
    <mergeCell ref="N39:N42"/>
    <mergeCell ref="O39:O42"/>
    <mergeCell ref="J46:J47"/>
    <mergeCell ref="L46:L47"/>
    <mergeCell ref="G31:G38"/>
    <mergeCell ref="H31:H38"/>
    <mergeCell ref="G39:G42"/>
    <mergeCell ref="H39:H42"/>
    <mergeCell ref="F44:F45"/>
    <mergeCell ref="G44:G45"/>
    <mergeCell ref="H44:H45"/>
    <mergeCell ref="F46:F47"/>
    <mergeCell ref="L39:L42"/>
    <mergeCell ref="L44:L45"/>
    <mergeCell ref="F26:F29"/>
    <mergeCell ref="F31:F38"/>
    <mergeCell ref="B26:B29"/>
    <mergeCell ref="C26:C29"/>
    <mergeCell ref="D26:D29"/>
    <mergeCell ref="D39:D42"/>
    <mergeCell ref="C31:C38"/>
    <mergeCell ref="M39:M42"/>
    <mergeCell ref="G26:G29"/>
    <mergeCell ref="K17:K20"/>
    <mergeCell ref="K26:K29"/>
    <mergeCell ref="E26:E29"/>
    <mergeCell ref="Q44:Q45"/>
    <mergeCell ref="G46:G47"/>
    <mergeCell ref="H46:H47"/>
    <mergeCell ref="A61:R61"/>
    <mergeCell ref="A24:R24"/>
    <mergeCell ref="A30:R30"/>
    <mergeCell ref="F49:F53"/>
    <mergeCell ref="G49:G53"/>
    <mergeCell ref="H49:H53"/>
    <mergeCell ref="I49:I53"/>
    <mergeCell ref="J49:J53"/>
    <mergeCell ref="K49:K53"/>
    <mergeCell ref="E54:E58"/>
    <mergeCell ref="C41:C42"/>
    <mergeCell ref="B54:B58"/>
    <mergeCell ref="C54:C58"/>
    <mergeCell ref="D54:D58"/>
    <mergeCell ref="K54:K58"/>
    <mergeCell ref="L54:L58"/>
    <mergeCell ref="B32:B35"/>
    <mergeCell ref="Q54:Q58"/>
    <mergeCell ref="R44:R45"/>
    <mergeCell ref="A44:A45"/>
    <mergeCell ref="C44:C45"/>
    <mergeCell ref="D44:D45"/>
    <mergeCell ref="E44:E45"/>
    <mergeCell ref="B44:B45"/>
    <mergeCell ref="Q17:Q20"/>
    <mergeCell ref="L17:L20"/>
    <mergeCell ref="Q46:Q48"/>
    <mergeCell ref="R46:R48"/>
    <mergeCell ref="R17:R20"/>
    <mergeCell ref="E41:E42"/>
    <mergeCell ref="F39:F42"/>
    <mergeCell ref="I39:I42"/>
    <mergeCell ref="J41:J42"/>
    <mergeCell ref="J39:J40"/>
    <mergeCell ref="J37:J38"/>
    <mergeCell ref="O21:O23"/>
    <mergeCell ref="P21:P23"/>
    <mergeCell ref="M46:M48"/>
    <mergeCell ref="N46:N48"/>
    <mergeCell ref="O46:O48"/>
    <mergeCell ref="P46:P48"/>
    <mergeCell ref="Q31:Q38"/>
  </mergeCells>
  <conditionalFormatting sqref="L25:Q25 Q26">
    <cfRule type="expression" dxfId="36" priority="116" stopIfTrue="1">
      <formula>L25="NC"</formula>
    </cfRule>
    <cfRule type="expression" dxfId="35" priority="117" stopIfTrue="1">
      <formula>L25="PE"</formula>
    </cfRule>
    <cfRule type="expression" dxfId="34" priority="118" stopIfTrue="1">
      <formula>L25="PA"</formula>
    </cfRule>
    <cfRule type="expression" dxfId="33" priority="119" stopIfTrue="1">
      <formula>L25="C"</formula>
    </cfRule>
  </conditionalFormatting>
  <conditionalFormatting sqref="L26:P26">
    <cfRule type="expression" dxfId="32" priority="108" stopIfTrue="1">
      <formula>L26="NC"</formula>
    </cfRule>
    <cfRule type="expression" dxfId="31" priority="109" stopIfTrue="1">
      <formula>L26="PE"</formula>
    </cfRule>
    <cfRule type="expression" dxfId="30" priority="110" stopIfTrue="1">
      <formula>L26="PA"</formula>
    </cfRule>
    <cfRule type="expression" dxfId="29" priority="111" stopIfTrue="1">
      <formula>L26="C"</formula>
    </cfRule>
  </conditionalFormatting>
  <conditionalFormatting sqref="I1 I6">
    <cfRule type="containsText" dxfId="28" priority="44" operator="containsText" text="Sin empezar">
      <formula>NOT(ISERROR(SEARCH("Sin empezar",I1)))</formula>
    </cfRule>
    <cfRule type="containsText" dxfId="27" priority="45" stopIfTrue="1" operator="containsText" text="En progreso">
      <formula>NOT(ISERROR(SEARCH("En progreso",I1)))</formula>
    </cfRule>
    <cfRule type="containsText" dxfId="26" priority="46" stopIfTrue="1" operator="containsText" text="Completado">
      <formula>NOT(ISERROR(SEARCH("Completado",I1)))</formula>
    </cfRule>
    <cfRule type="iconSet" priority="47">
      <iconSet iconSet="3Symbols2">
        <cfvo type="percent" val="0"/>
        <cfvo type="percent" val="33"/>
        <cfvo type="percent" val="67"/>
      </iconSet>
    </cfRule>
  </conditionalFormatting>
  <conditionalFormatting sqref="L59:P60 L15:P17 L21:P21 L31:P31 L39:P39 L49:Q49 L54:P54 L46:P46 L43:P44 L48 L25:P26 L62:P67">
    <cfRule type="containsText" dxfId="25" priority="43" operator="containsText" text="Cumplido">
      <formula>NOT(ISERROR(SEARCH("Cumplido",L15)))</formula>
    </cfRule>
  </conditionalFormatting>
  <conditionalFormatting sqref="L59:P60 L15:P17 L21:P21 L31:P31 L39:P39 L49:Q49 L54:P54 L46:P46 L43:P44 L48 L25:P26 L62:P67">
    <cfRule type="containsText" dxfId="24" priority="39" operator="containsText" text="N/A">
      <formula>NOT(ISERROR(SEARCH("N/A",L15)))</formula>
    </cfRule>
    <cfRule type="containsText" dxfId="23" priority="40" operator="containsText" text="No Cumplido">
      <formula>NOT(ISERROR(SEARCH("No Cumplido",L15)))</formula>
    </cfRule>
    <cfRule type="containsText" dxfId="22" priority="41" operator="containsText" text="Pendiente">
      <formula>NOT(ISERROR(SEARCH("Pendiente",L15)))</formula>
    </cfRule>
    <cfRule type="containsText" dxfId="21" priority="42" operator="containsText" text="Parcial">
      <formula>NOT(ISERROR(SEARCH("Parcial",L15)))</formula>
    </cfRule>
  </conditionalFormatting>
  <conditionalFormatting sqref="L15:P16">
    <cfRule type="expression" dxfId="20" priority="180" stopIfTrue="1">
      <formula>L15:L23="NC"</formula>
    </cfRule>
    <cfRule type="expression" dxfId="19" priority="181" stopIfTrue="1">
      <formula>L15:L23="PE"</formula>
    </cfRule>
    <cfRule type="expression" dxfId="18" priority="182" stopIfTrue="1">
      <formula>L15:L23="PA"</formula>
    </cfRule>
    <cfRule type="expression" dxfId="17" priority="183" stopIfTrue="1">
      <formula>L15:L23="C"</formula>
    </cfRule>
  </conditionalFormatting>
  <conditionalFormatting sqref="Q46">
    <cfRule type="containsText" dxfId="16" priority="28" operator="containsText" text="Cumplido">
      <formula>NOT(ISERROR(SEARCH("Cumplido",Q46)))</formula>
    </cfRule>
  </conditionalFormatting>
  <conditionalFormatting sqref="Q46">
    <cfRule type="containsText" dxfId="15" priority="24" operator="containsText" text="N/A">
      <formula>NOT(ISERROR(SEARCH("N/A",Q46)))</formula>
    </cfRule>
    <cfRule type="containsText" dxfId="14" priority="25" operator="containsText" text="No Cumplido">
      <formula>NOT(ISERROR(SEARCH("No Cumplido",Q46)))</formula>
    </cfRule>
    <cfRule type="containsText" dxfId="13" priority="26" operator="containsText" text="Pendiente">
      <formula>NOT(ISERROR(SEARCH("Pendiente",Q46)))</formula>
    </cfRule>
    <cfRule type="containsText" dxfId="12" priority="27" operator="containsText" text="Parcial">
      <formula>NOT(ISERROR(SEARCH("Parcial",Q46)))</formula>
    </cfRule>
  </conditionalFormatting>
  <conditionalFormatting sqref="L17:P17">
    <cfRule type="expression" dxfId="11" priority="206" stopIfTrue="1">
      <formula>L17:L26="NC"</formula>
    </cfRule>
    <cfRule type="expression" dxfId="10" priority="207" stopIfTrue="1">
      <formula>L17:L26="PE"</formula>
    </cfRule>
    <cfRule type="expression" dxfId="9" priority="208" stopIfTrue="1">
      <formula>L17:L26="PA"</formula>
    </cfRule>
    <cfRule type="expression" dxfId="8" priority="209" stopIfTrue="1">
      <formula>L17:L26="C"</formula>
    </cfRule>
  </conditionalFormatting>
  <conditionalFormatting sqref="Q16">
    <cfRule type="expression" dxfId="7" priority="5" stopIfTrue="1">
      <formula>Q16="NC"</formula>
    </cfRule>
    <cfRule type="expression" dxfId="6" priority="6" stopIfTrue="1">
      <formula>Q16="PE"</formula>
    </cfRule>
    <cfRule type="expression" dxfId="5" priority="7" stopIfTrue="1">
      <formula>Q16="PA"</formula>
    </cfRule>
    <cfRule type="expression" dxfId="4" priority="8" stopIfTrue="1">
      <formula>Q16="C"</formula>
    </cfRule>
  </conditionalFormatting>
  <conditionalFormatting sqref="Q15">
    <cfRule type="expression" dxfId="3" priority="1" stopIfTrue="1">
      <formula>Q15="NC"</formula>
    </cfRule>
    <cfRule type="expression" dxfId="2" priority="2" stopIfTrue="1">
      <formula>Q15="PE"</formula>
    </cfRule>
    <cfRule type="expression" dxfId="1" priority="3" stopIfTrue="1">
      <formula>Q15="PA"</formula>
    </cfRule>
    <cfRule type="expression" dxfId="0" priority="4" stopIfTrue="1">
      <formula>Q15="C"</formula>
    </cfRule>
  </conditionalFormatting>
  <dataValidations count="36">
    <dataValidation type="whole" operator="lessThanOrEqual" allowBlank="1" showInputMessage="1" showErrorMessage="1" sqref="Q64" xr:uid="{00000000-0002-0000-0000-000000000000}">
      <formula1>2</formula1>
    </dataValidation>
    <dataValidation type="whole" operator="lessThanOrEqual" allowBlank="1" showInputMessage="1" showErrorMessage="1" sqref="Q63 Q54:Q58 Q66:Q67 Q44:Q45" xr:uid="{00000000-0002-0000-0000-000001000000}">
      <formula1>4</formula1>
    </dataValidation>
    <dataValidation type="whole" operator="lessThanOrEqual" allowBlank="1" showInputMessage="1" showErrorMessage="1" sqref="Q59 Q60" xr:uid="{00000000-0002-0000-0000-000002000000}">
      <formula1>3</formula1>
    </dataValidation>
    <dataValidation type="whole" operator="lessThanOrEqual" allowBlank="1" showInputMessage="1" showErrorMessage="1" sqref="Q43" xr:uid="{00000000-0002-0000-0000-000003000000}">
      <formula1>5</formula1>
    </dataValidation>
    <dataValidation type="list" allowBlank="1" showInputMessage="1" showErrorMessage="1" sqref="S24:S44" xr:uid="{00000000-0002-0000-0000-000004000000}">
      <formula1>#REF!</formula1>
    </dataValidation>
    <dataValidation type="decimal" showInputMessage="1" showErrorMessage="1" sqref="E40:E42 E64" xr:uid="{00000000-0002-0000-0000-000005000000}">
      <formula1>2</formula1>
      <formula2>2</formula2>
    </dataValidation>
    <dataValidation type="decimal" showInputMessage="1" showErrorMessage="1" sqref="E15 E17:E20 E26:E29 E32:E39 E44 E47:E58 E63 E66" xr:uid="{00000000-0002-0000-0000-000006000000}">
      <formula1>4</formula1>
      <formula2>4</formula2>
    </dataValidation>
    <dataValidation type="decimal" showInputMessage="1" showErrorMessage="1" sqref="E16 E31 E62" xr:uid="{00000000-0002-0000-0000-000007000000}">
      <formula1>12</formula1>
      <formula2>12</formula2>
    </dataValidation>
    <dataValidation type="custom" allowBlank="1" showInputMessage="1" showErrorMessage="1" sqref="C31:C38 B32:B38 B16:B23 C15:C23 B25:C29" xr:uid="{00000000-0002-0000-0000-000008000000}">
      <formula1>B15</formula1>
    </dataValidation>
    <dataValidation type="decimal" showInputMessage="1" showErrorMessage="1" sqref="E43" xr:uid="{00000000-0002-0000-0000-000009000000}">
      <formula1>5</formula1>
      <formula2>5</formula2>
    </dataValidation>
    <dataValidation type="custom" showInputMessage="1" showErrorMessage="1" sqref="B31 B15 I46" xr:uid="{00000000-0002-0000-0000-00000A000000}">
      <formula1>B15</formula1>
    </dataValidation>
    <dataValidation type="decimal" showInputMessage="1" showErrorMessage="1" sqref="E65" xr:uid="{00000000-0002-0000-0000-00000B000000}">
      <formula1>1</formula1>
      <formula2>1</formula2>
    </dataValidation>
    <dataValidation type="whole" operator="lessThanOrEqual" allowBlank="1" showInputMessage="1" showErrorMessage="1" sqref="Q62" xr:uid="{00000000-0002-0000-0000-00000C000000}">
      <formula1>12</formula1>
    </dataValidation>
    <dataValidation type="whole" operator="lessThanOrEqual" allowBlank="1" showInputMessage="1" showErrorMessage="1" sqref="Q65" xr:uid="{00000000-0002-0000-0000-00000D000000}">
      <formula1>1</formula1>
    </dataValidation>
    <dataValidation type="custom" showInputMessage="1" showErrorMessage="1" sqref="B43:B44 B46:B60" xr:uid="{00000000-0002-0000-0000-00000E000000}">
      <formula1>"SUMA(B43:B59)"</formula1>
    </dataValidation>
    <dataValidation type="custom" allowBlank="1" showInputMessage="1" showErrorMessage="1" sqref="B62:B67" xr:uid="{00000000-0002-0000-0000-00000F000000}">
      <formula1>"SUMA(B61:B66)"</formula1>
    </dataValidation>
    <dataValidation type="custom" showInputMessage="1" showErrorMessage="1" sqref="D15:D23 D25:D29 D62:D67 D31:D44 D46:D60" xr:uid="{00000000-0002-0000-0000-000010000000}">
      <formula1>"SUMA(D15:D23;D25:D29;D31:D59;D61:D66)"</formula1>
    </dataValidation>
    <dataValidation type="decimal" allowBlank="1" showInputMessage="1" showErrorMessage="1" sqref="E67" xr:uid="{00000000-0002-0000-0000-000011000000}">
      <formula1>0</formula1>
      <formula2>0</formula2>
    </dataValidation>
    <dataValidation type="decimal" showInputMessage="1" showErrorMessage="1" sqref="E46" xr:uid="{00000000-0002-0000-0000-000012000000}">
      <formula1>8</formula1>
      <formula2>8</formula2>
    </dataValidation>
    <dataValidation type="decimal" allowBlank="1" showInputMessage="1" showErrorMessage="1" sqref="E21:E23 E25 E59:E60" xr:uid="{00000000-0002-0000-0000-000013000000}">
      <formula1>3</formula1>
      <formula2>3</formula2>
    </dataValidation>
    <dataValidation type="custom" showInputMessage="1" showErrorMessage="1" sqref="B39:B41" xr:uid="{00000000-0002-0000-0000-000014000000}">
      <formula1>SUM(B39:B42)</formula1>
    </dataValidation>
    <dataValidation type="custom" showInputMessage="1" showErrorMessage="1" sqref="C39:C40" xr:uid="{00000000-0002-0000-0000-000015000000}">
      <formula1>SUM(C39:D42)</formula1>
    </dataValidation>
    <dataValidation type="custom" showInputMessage="1" showErrorMessage="1" sqref="B42" xr:uid="{00000000-0002-0000-0000-000016000000}">
      <formula1>SUM(B42:B46)</formula1>
    </dataValidation>
    <dataValidation type="custom" showInputMessage="1" showErrorMessage="1" sqref="C43:C44" xr:uid="{00000000-0002-0000-0000-000017000000}">
      <formula1>SUM(C25:C41,C43:C49)</formula1>
    </dataValidation>
    <dataValidation type="custom" showInputMessage="1" showErrorMessage="1" sqref="C46:C47" xr:uid="{00000000-0002-0000-0000-000018000000}">
      <formula1>SUM(C27:C43,C46:C51)</formula1>
    </dataValidation>
    <dataValidation type="custom" showInputMessage="1" showErrorMessage="1" sqref="C48:C60 C62:C63" xr:uid="{00000000-0002-0000-0000-000019000000}">
      <formula1>SUM(C29:C46,C48:C53)</formula1>
    </dataValidation>
    <dataValidation type="custom" showInputMessage="1" showErrorMessage="1" sqref="C64:C67" xr:uid="{00000000-0002-0000-0000-00001A000000}">
      <formula1>SUM(C46:C62,C64:C69)</formula1>
    </dataValidation>
    <dataValidation type="custom" showInputMessage="1" showErrorMessage="1" sqref="C41:C42" xr:uid="{00000000-0002-0000-0000-00001B000000}">
      <formula1>SUM(C41:D45)</formula1>
    </dataValidation>
    <dataValidation type="decimal" allowBlank="1" showInputMessage="1" showErrorMessage="1" sqref="Q15 Q17:Q20 Q26:Q29 Q39:Q42 Q49:Q53" xr:uid="{00000000-0002-0000-0000-00001C000000}">
      <formula1>0</formula1>
      <formula2>4</formula2>
    </dataValidation>
    <dataValidation type="decimal" allowBlank="1" showInputMessage="1" showErrorMessage="1" sqref="Q16 Q31:Q38" xr:uid="{00000000-0002-0000-0000-00001D000000}">
      <formula1>0</formula1>
      <formula2>12</formula2>
    </dataValidation>
    <dataValidation type="decimal" allowBlank="1" showInputMessage="1" showErrorMessage="1" sqref="Q21:Q23 Q25" xr:uid="{00000000-0002-0000-0000-00001E000000}">
      <formula1>0</formula1>
      <formula2>3</formula2>
    </dataValidation>
    <dataValidation type="whole" allowBlank="1" showInputMessage="1" showErrorMessage="1" sqref="Q46:Q48" xr:uid="{00000000-0002-0000-0000-00001F000000}">
      <formula1>0</formula1>
      <formula2>8</formula2>
    </dataValidation>
    <dataValidation type="custom" allowBlank="1" showInputMessage="1" showErrorMessage="1" sqref="F15:H23" xr:uid="{00000000-0002-0000-0000-000020000000}">
      <formula1>"T1"</formula1>
    </dataValidation>
    <dataValidation type="custom" allowBlank="1" showInputMessage="1" showErrorMessage="1" sqref="F25:H29" xr:uid="{00000000-0002-0000-0000-000021000000}">
      <formula1>"T4"</formula1>
    </dataValidation>
    <dataValidation type="custom" showInputMessage="1" showErrorMessage="1" sqref="F31:H60" xr:uid="{00000000-0002-0000-0000-000022000000}">
      <formula1>"T1/T2/T3/T4"</formula1>
    </dataValidation>
    <dataValidation type="custom" allowBlank="1" showInputMessage="1" showErrorMessage="1" sqref="F62:H66" xr:uid="{00000000-0002-0000-0000-000023000000}">
      <formula1>"T1/T2/T3/T4"</formula1>
    </dataValidation>
  </dataValidations>
  <printOptions horizontalCentered="1" verticalCentered="1"/>
  <pageMargins left="0.23622047244094499" right="0.23622047244094499" top="0.35" bottom="0.22" header="0.17" footer="0.17"/>
  <pageSetup paperSize="5" scale="52"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24000000}">
          <x14:formula1>
            <xm:f>Hoja1!$B$2:$B$6</xm:f>
          </x14:formula1>
          <xm:sqref>L59:L60 L54 L31 L39 L15:L17 L62:L67 L25:L26 L21 L48:L49 L43:L44 L46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M217"/>
  <sheetViews>
    <sheetView workbookViewId="0">
      <selection activeCell="B2" sqref="B2:E10"/>
    </sheetView>
  </sheetViews>
  <sheetFormatPr baseColWidth="10" defaultColWidth="11.42578125" defaultRowHeight="15"/>
  <cols>
    <col min="2" max="2" width="15.85546875" customWidth="1"/>
    <col min="3" max="3" width="23.42578125" customWidth="1"/>
    <col min="4" max="4" width="18.42578125" style="59" customWidth="1"/>
    <col min="5" max="5" width="18.42578125" style="58" customWidth="1"/>
    <col min="7" max="7" width="0" hidden="1" customWidth="1"/>
    <col min="8" max="13" width="11.42578125" hidden="1" customWidth="1"/>
    <col min="14" max="14" width="0" hidden="1" customWidth="1"/>
  </cols>
  <sheetData>
    <row r="2" spans="2:13" ht="21">
      <c r="B2" s="448" t="s">
        <v>38</v>
      </c>
      <c r="C2" s="448"/>
      <c r="D2" s="448"/>
      <c r="E2" s="448"/>
    </row>
    <row r="3" spans="2:13" ht="15.75" thickBot="1">
      <c r="B3" s="207"/>
      <c r="C3" s="207"/>
      <c r="D3" s="208"/>
      <c r="E3" s="208"/>
    </row>
    <row r="4" spans="2:13" ht="31.5" customHeight="1" thickBot="1">
      <c r="B4" s="449" t="s">
        <v>119</v>
      </c>
      <c r="C4" s="450"/>
      <c r="D4" s="451" t="s">
        <v>118</v>
      </c>
      <c r="E4" s="452"/>
      <c r="H4" s="77" t="s">
        <v>4</v>
      </c>
      <c r="I4" s="77" t="s">
        <v>5</v>
      </c>
      <c r="J4" s="77" t="s">
        <v>27</v>
      </c>
      <c r="K4" s="77" t="s">
        <v>7</v>
      </c>
      <c r="L4" s="77" t="s">
        <v>26</v>
      </c>
      <c r="M4" s="78"/>
    </row>
    <row r="5" spans="2:13" ht="24.95" customHeight="1">
      <c r="B5" s="74" t="s">
        <v>29</v>
      </c>
      <c r="C5" s="217">
        <f>SUM('Evaluación PT 2019'!M15:M23,'Evaluación PT 2019'!M25:M29,'Evaluación PT 2019'!M31:M60,'Evaluación PT 2019'!M62:M67)</f>
        <v>13.5</v>
      </c>
      <c r="D5" s="65" t="s">
        <v>120</v>
      </c>
      <c r="E5" s="79">
        <f>H9/M9</f>
        <v>0.14285714285714285</v>
      </c>
      <c r="F5" s="447"/>
      <c r="G5" s="447"/>
      <c r="H5" s="64">
        <f>COUNTIF('Evaluación PT 2019'!L15:L23,"CUMPLIDO")</f>
        <v>2</v>
      </c>
      <c r="I5" s="64">
        <f>COUNTIF('Evaluación PT 2019'!L15:L23,"PARCIAL")</f>
        <v>1</v>
      </c>
      <c r="J5" s="64">
        <f>COUNTIF('Evaluación PT 2019'!L15:L23,"PENDIENTE")</f>
        <v>0</v>
      </c>
      <c r="K5" s="64">
        <f>COUNTIF('Evaluación PT 2019'!L15:L23,"NO CUMPLIDO")</f>
        <v>1</v>
      </c>
      <c r="L5" s="64">
        <f>COUNTIF('Evaluación PT 2019'!L15:L23,"N/A")</f>
        <v>0</v>
      </c>
    </row>
    <row r="6" spans="2:13" ht="24.95" customHeight="1">
      <c r="B6" s="75" t="s">
        <v>30</v>
      </c>
      <c r="C6" s="217">
        <f>SUM('Evaluación PT 2019'!N15:N23,'Evaluación PT 2019'!N25:N29,'Evaluación PT 2019'!N31:N60,'Evaluación PT 2019'!N62:N67)</f>
        <v>19.25</v>
      </c>
      <c r="D6" s="66" t="s">
        <v>121</v>
      </c>
      <c r="E6" s="70">
        <f>I9/M9</f>
        <v>0.38095238095238093</v>
      </c>
      <c r="F6" s="447"/>
      <c r="G6" s="447"/>
      <c r="H6" s="64">
        <f>COUNTIF('Evaluación PT 2019'!L25:L29,"CUMPLIDO")</f>
        <v>0</v>
      </c>
      <c r="I6" s="64">
        <f>COUNTIF('Evaluación PT 2019'!L25:L29,"PARCIAL")</f>
        <v>1</v>
      </c>
      <c r="J6" s="64">
        <f>COUNTIF('Evaluación PT 2019'!L25:L29,"PENDIENTE")</f>
        <v>1</v>
      </c>
      <c r="K6" s="64">
        <f>COUNTIF('Evaluación PT 2019'!L25:L29,"NO CUMPLIDO")</f>
        <v>0</v>
      </c>
      <c r="L6" s="64">
        <f>COUNTIF('Evaluación PT 2019'!L25:L29,"N/A")</f>
        <v>0</v>
      </c>
    </row>
    <row r="7" spans="2:13" ht="24.95" customHeight="1">
      <c r="B7" s="75" t="s">
        <v>31</v>
      </c>
      <c r="C7" s="217">
        <f>SUM('Evaluación PT 2019'!O15:O23,'Evaluación PT 2019'!O25:O29,'Evaluación PT 2019'!O31:O60,'Evaluación PT 2019'!O62:O67)</f>
        <v>0</v>
      </c>
      <c r="D7" s="67" t="s">
        <v>122</v>
      </c>
      <c r="E7" s="70">
        <f>J9/M9</f>
        <v>0.42857142857142855</v>
      </c>
      <c r="F7" s="447"/>
      <c r="G7" s="447"/>
      <c r="H7" s="64">
        <f>COUNTIF('Evaluación PT 2019'!L31:L60,"CUMPLIDO")</f>
        <v>1</v>
      </c>
      <c r="I7" s="64">
        <f>COUNTIF('Evaluación PT 2019'!L31:L60,"PARCIAL")</f>
        <v>4</v>
      </c>
      <c r="J7" s="64">
        <f>COUNTIF('Evaluación PT 2019'!L31:L60,"PENDIENTE")</f>
        <v>5</v>
      </c>
      <c r="K7" s="64">
        <f>COUNTIF('Evaluación PT 2019'!L31:L60,"NO CUMPLIDO")</f>
        <v>0</v>
      </c>
      <c r="L7" s="64">
        <f>COUNTIF('Evaluación PT 2019'!L31:L60,"N/A")</f>
        <v>0</v>
      </c>
    </row>
    <row r="8" spans="2:13" ht="24.95" customHeight="1">
      <c r="B8" s="75" t="s">
        <v>32</v>
      </c>
      <c r="C8" s="217">
        <f>SUM('Evaluación PT 2019'!P15:P23,'Evaluación PT 2019'!P25:P29,'Evaluación PT 2019'!P31:P60,'Evaluación PT 2019'!P62:P67)</f>
        <v>0</v>
      </c>
      <c r="D8" s="68" t="s">
        <v>123</v>
      </c>
      <c r="E8" s="70">
        <f>K9/M9</f>
        <v>4.7619047619047616E-2</v>
      </c>
      <c r="F8" s="447"/>
      <c r="G8" s="447"/>
      <c r="H8" s="64">
        <f>COUNTIF('Evaluación PT 2019'!L62:L67,"CUMPLIDO")</f>
        <v>0</v>
      </c>
      <c r="I8" s="64">
        <f>COUNTIF('Evaluación PT 2019'!L62:L67,"PARCIAL")</f>
        <v>2</v>
      </c>
      <c r="J8" s="64">
        <f>COUNTIF('Evaluación PT 2019'!L62:L67,"PENDIENTE")</f>
        <v>3</v>
      </c>
      <c r="K8" s="64">
        <f>COUNTIF('Evaluación PT 2019'!L62:L67,"NO CUMPLIDO")</f>
        <v>0</v>
      </c>
      <c r="L8" s="64">
        <f>COUNTIF('Evaluación PT 2019'!L62:L67,"N/A")</f>
        <v>0</v>
      </c>
    </row>
    <row r="9" spans="2:13" ht="24.95" customHeight="1" thickBot="1">
      <c r="B9" s="76" t="s">
        <v>117</v>
      </c>
      <c r="C9" s="218"/>
      <c r="D9" s="69" t="s">
        <v>26</v>
      </c>
      <c r="E9" s="70">
        <f>L9/M9</f>
        <v>0</v>
      </c>
      <c r="H9" s="77">
        <f>SUM(H5:H8)</f>
        <v>3</v>
      </c>
      <c r="I9" s="77">
        <f>SUM(I5:I8)</f>
        <v>8</v>
      </c>
      <c r="J9" s="77">
        <f>SUM(J5:J8)</f>
        <v>9</v>
      </c>
      <c r="K9" s="77">
        <f>SUM(K5:K8)</f>
        <v>1</v>
      </c>
      <c r="L9" s="77">
        <f>SUM(L5:L8)</f>
        <v>0</v>
      </c>
      <c r="M9" s="77">
        <f>SUM(H9:L9)</f>
        <v>21</v>
      </c>
    </row>
    <row r="10" spans="2:13" ht="33.75" customHeight="1" thickBot="1">
      <c r="B10" s="62" t="s">
        <v>126</v>
      </c>
      <c r="C10" s="71">
        <f>(C5+C6+C7+C8)-C9</f>
        <v>32.75</v>
      </c>
      <c r="D10" s="72" t="s">
        <v>125</v>
      </c>
      <c r="E10" s="73">
        <f>E5+E6+E7+E8+E9</f>
        <v>1</v>
      </c>
    </row>
    <row r="13" spans="2:13">
      <c r="D13" s="61"/>
      <c r="E13" s="61"/>
    </row>
    <row r="16" spans="2:13">
      <c r="D16"/>
      <c r="E16"/>
    </row>
    <row r="17" spans="4:5">
      <c r="D17"/>
      <c r="E17"/>
    </row>
    <row r="18" spans="4:5">
      <c r="D18"/>
      <c r="E18"/>
    </row>
    <row r="19" spans="4:5">
      <c r="D19"/>
      <c r="E19"/>
    </row>
    <row r="26" spans="4:5">
      <c r="D26" s="60"/>
    </row>
    <row r="27" spans="4:5">
      <c r="D27" s="60"/>
    </row>
    <row r="33" spans="4:5">
      <c r="D33" s="60"/>
    </row>
    <row r="36" spans="4:5">
      <c r="D36" s="60"/>
      <c r="E36" s="60"/>
    </row>
    <row r="39" spans="4:5">
      <c r="D39" s="60"/>
      <c r="E39" s="60"/>
    </row>
    <row r="46" spans="4:5">
      <c r="D46" s="60"/>
    </row>
    <row r="50" spans="4:4">
      <c r="D50" s="60"/>
    </row>
    <row r="57" spans="4:4">
      <c r="D57" s="60"/>
    </row>
    <row r="63" spans="4:4">
      <c r="D63" s="60"/>
    </row>
    <row r="66" spans="4:4">
      <c r="D66" s="60"/>
    </row>
    <row r="68" spans="4:4">
      <c r="D68" s="60"/>
    </row>
    <row r="92" spans="4:4">
      <c r="D92" s="60"/>
    </row>
    <row r="94" spans="4:4">
      <c r="D94" s="60"/>
    </row>
    <row r="101" spans="4:5">
      <c r="D101" s="60"/>
      <c r="E101" s="60"/>
    </row>
    <row r="115" spans="4:5">
      <c r="D115" s="60"/>
      <c r="E115" s="60"/>
    </row>
    <row r="146" spans="4:4">
      <c r="D146" s="60"/>
    </row>
    <row r="157" spans="4:4">
      <c r="D157" s="60"/>
    </row>
    <row r="178" spans="4:5">
      <c r="D178" s="60"/>
    </row>
    <row r="180" spans="4:5">
      <c r="D180" s="60"/>
    </row>
    <row r="184" spans="4:5">
      <c r="E184" s="59"/>
    </row>
    <row r="185" spans="4:5">
      <c r="D185" s="60"/>
    </row>
    <row r="194" spans="4:4">
      <c r="D194" s="60"/>
    </row>
    <row r="195" spans="4:4">
      <c r="D195" s="60"/>
    </row>
    <row r="198" spans="4:4">
      <c r="D198" s="60"/>
    </row>
    <row r="201" spans="4:4">
      <c r="D201" s="60"/>
    </row>
    <row r="215" spans="4:5">
      <c r="D215" s="60"/>
      <c r="E215" s="60"/>
    </row>
    <row r="217" spans="4:5">
      <c r="D217" s="60"/>
      <c r="E217" s="60"/>
    </row>
  </sheetData>
  <sheetProtection selectLockedCells="1" selectUnlockedCells="1"/>
  <mergeCells count="7">
    <mergeCell ref="F7:G7"/>
    <mergeCell ref="F8:G8"/>
    <mergeCell ref="B2:E2"/>
    <mergeCell ref="B4:C4"/>
    <mergeCell ref="D4:E4"/>
    <mergeCell ref="F5:G5"/>
    <mergeCell ref="F6:G6"/>
  </mergeCells>
  <conditionalFormatting sqref="E212">
    <cfRule type="iconSet" priority="4">
      <iconSet iconSet="3TrafficLights2">
        <cfvo type="percent" val="0"/>
        <cfvo type="num" val="60"/>
        <cfvo type="num" val="70"/>
      </iconSet>
    </cfRule>
  </conditionalFormatting>
  <conditionalFormatting sqref="E202">
    <cfRule type="iconSet" priority="3">
      <iconSet iconSet="3TrafficLights2">
        <cfvo type="percent" val="0"/>
        <cfvo type="num" val="60"/>
        <cfvo type="num" val="70"/>
      </iconSet>
    </cfRule>
  </conditionalFormatting>
  <conditionalFormatting sqref="C10">
    <cfRule type="iconSet" priority="1">
      <iconSet iconSet="3Symbols">
        <cfvo type="percent" val="0"/>
        <cfvo type="num" val="60"/>
        <cfvo type="num" val="70"/>
      </iconSet>
    </cfRule>
  </conditionalFormatting>
  <pageMargins left="0.7" right="0.7" top="0.75" bottom="0.75" header="0.3" footer="0.3"/>
  <pageSetup paperSize="9" orientation="portrait" r:id="rId1"/>
  <ignoredErrors>
    <ignoredError sqref="E5:E10" evalError="1"/>
  </ignoredErrors>
  <extLst>
    <ext xmlns:x14="http://schemas.microsoft.com/office/spreadsheetml/2009/9/main" uri="{78C0D931-6437-407d-A8EE-F0AAD7539E65}">
      <x14:conditionalFormattings>
        <x14:conditionalFormatting xmlns:xm="http://schemas.microsoft.com/office/excel/2006/main">
          <x14:cfRule type="iconSet" priority="5" id="{5E804F70-9C31-468B-8D2D-28B3844DFF85}">
            <x14:iconSet custom="1">
              <x14:cfvo type="percent">
                <xm:f>0</xm:f>
              </x14:cfvo>
              <x14:cfvo type="num">
                <xm:f>60</xm:f>
              </x14:cfvo>
              <x14:cfvo type="num" gte="0">
                <xm:f>70</xm:f>
              </x14:cfvo>
              <x14:cfIcon iconSet="3Symbols" iconId="0"/>
              <x14:cfIcon iconSet="3Symbols" iconId="1"/>
              <x14:cfIcon iconSet="3Symbols" iconId="2"/>
            </x14:iconSet>
          </x14:cfRule>
          <xm:sqref>E161</xm:sqref>
        </x14:conditionalFormatting>
        <x14:conditionalFormatting xmlns:xm="http://schemas.microsoft.com/office/excel/2006/main">
          <x14:cfRule type="iconSet" priority="2" id="{52E8DBC2-F056-4BEE-A717-7E25F658322E}">
            <x14:iconSet custom="1">
              <x14:cfvo type="percent">
                <xm:f>0</xm:f>
              </x14:cfvo>
              <x14:cfvo type="num">
                <xm:f>60</xm:f>
              </x14:cfvo>
              <x14:cfvo type="num" gte="0">
                <xm:f>70</xm:f>
              </x14:cfvo>
              <x14:cfIcon iconSet="3Symbols" iconId="0"/>
              <x14:cfIcon iconSet="3Symbols" iconId="1"/>
              <x14:cfIcon iconSet="3Symbols" iconId="2"/>
            </x14:iconSet>
          </x14:cfRule>
          <xm:sqref>C10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B7"/>
  <sheetViews>
    <sheetView topLeftCell="A2" workbookViewId="0">
      <selection activeCell="C15" sqref="C14:C15"/>
    </sheetView>
  </sheetViews>
  <sheetFormatPr baseColWidth="10" defaultColWidth="11.42578125" defaultRowHeight="15"/>
  <cols>
    <col min="2" max="2" width="11.42578125" customWidth="1"/>
  </cols>
  <sheetData>
    <row r="2" spans="2:2" ht="28.5">
      <c r="B2" s="63" t="s">
        <v>124</v>
      </c>
    </row>
    <row r="3" spans="2:2" ht="28.5">
      <c r="B3" s="63" t="s">
        <v>121</v>
      </c>
    </row>
    <row r="4" spans="2:2" ht="28.5">
      <c r="B4" s="63" t="s">
        <v>122</v>
      </c>
    </row>
    <row r="5" spans="2:2" ht="28.5">
      <c r="B5" s="63" t="s">
        <v>123</v>
      </c>
    </row>
    <row r="6" spans="2:2" ht="28.5">
      <c r="B6" s="63" t="s">
        <v>26</v>
      </c>
    </row>
    <row r="7" spans="2:2" ht="28.5">
      <c r="B7" s="6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Evaluación PT 2019</vt:lpstr>
      <vt:lpstr>Resumen de resultados</vt:lpstr>
      <vt:lpstr>Hoja1</vt:lpstr>
      <vt:lpstr>'Evaluación PT 2019'!Área_de_impresión</vt:lpstr>
      <vt:lpstr>'Evaluación PT 2019'!Títulos_a_imprimir</vt:lpstr>
    </vt:vector>
  </TitlesOfParts>
  <Company>Windows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DPD</dc:creator>
  <cp:lastModifiedBy>Rosmery Hilario</cp:lastModifiedBy>
  <cp:lastPrinted>2019-05-10T14:05:46Z</cp:lastPrinted>
  <dcterms:created xsi:type="dcterms:W3CDTF">2014-10-03T18:34:35Z</dcterms:created>
  <dcterms:modified xsi:type="dcterms:W3CDTF">2019-07-25T15:34:17Z</dcterms:modified>
</cp:coreProperties>
</file>