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MERCEDES  2023\TRANSPARENCIA 2023\CIERRE FISCAL 30623\CIERRE SISACNOC 3062023\"/>
    </mc:Choice>
  </mc:AlternateContent>
  <bookViews>
    <workbookView xWindow="0" yWindow="0" windowWidth="21570" windowHeight="9000" tabRatio="599" firstSheet="1" activeTab="1"/>
  </bookViews>
  <sheets>
    <sheet name="Est. de Rendimiento Fin" sheetId="3" r:id="rId1"/>
    <sheet name="Estado Comparativo" sheetId="7" r:id="rId2"/>
  </sheets>
  <calcPr calcId="162913"/>
</workbook>
</file>

<file path=xl/calcChain.xml><?xml version="1.0" encoding="utf-8"?>
<calcChain xmlns="http://schemas.openxmlformats.org/spreadsheetml/2006/main">
  <c r="D78" i="7" l="1"/>
  <c r="G26" i="7" l="1"/>
  <c r="G27" i="7"/>
  <c r="G28" i="7"/>
  <c r="G29" i="7"/>
  <c r="G30" i="7"/>
  <c r="G31" i="7"/>
  <c r="G32" i="7"/>
  <c r="G33" i="7"/>
  <c r="G15" i="7"/>
  <c r="G18" i="7"/>
  <c r="G21" i="7"/>
  <c r="F27" i="7" l="1"/>
  <c r="F28" i="7"/>
  <c r="F29" i="7"/>
  <c r="F31" i="7"/>
  <c r="F26" i="7"/>
  <c r="G34" i="7"/>
  <c r="E25" i="7"/>
  <c r="F25" i="7" l="1"/>
  <c r="D25" i="7" l="1"/>
  <c r="G25" i="7" s="1"/>
  <c r="G35" i="7" s="1"/>
  <c r="D25" i="3" l="1"/>
  <c r="C25" i="3"/>
  <c r="D15" i="3"/>
  <c r="D31" i="3" s="1"/>
  <c r="D36" i="3" s="1"/>
  <c r="C31" i="3" l="1"/>
  <c r="C36" i="3" s="1"/>
  <c r="D35" i="7" l="1"/>
  <c r="D19" i="7"/>
  <c r="E19" i="7"/>
  <c r="G19" i="7" l="1"/>
  <c r="F19" i="7"/>
  <c r="F15" i="7" s="1"/>
  <c r="F35" i="7" s="1"/>
  <c r="E35" i="7"/>
</calcChain>
</file>

<file path=xl/sharedStrings.xml><?xml version="1.0" encoding="utf-8"?>
<sst xmlns="http://schemas.openxmlformats.org/spreadsheetml/2006/main" count="121" uniqueCount="120">
  <si>
    <t>Intereses minoritarios</t>
  </si>
  <si>
    <t>Transferencias y donaciones</t>
  </si>
  <si>
    <t>Total ingresos</t>
  </si>
  <si>
    <t>Deterioro del valor de propiedad, planta y equipo</t>
  </si>
  <si>
    <t>Total gastos</t>
  </si>
  <si>
    <t>Ganancia (perdida) por diferencia cambiaria</t>
  </si>
  <si>
    <t>Participación en resultado de asociadas</t>
  </si>
  <si>
    <t>Resultado del período (ahorro / desahorro)</t>
  </si>
  <si>
    <t>Atribuible a:</t>
  </si>
  <si>
    <t>Propietarios de la entidad controladora</t>
  </si>
  <si>
    <r>
      <rPr>
        <b/>
        <sz val="12"/>
        <color rgb="FF231F20"/>
        <rFont val="Times New Roman"/>
        <family val="1"/>
      </rPr>
      <t>Resultado financiero (1-2)</t>
    </r>
  </si>
  <si>
    <r>
      <rPr>
        <sz val="11"/>
        <rFont val="Times New Roman"/>
        <family val="1"/>
      </rPr>
      <t>Gastos financieros</t>
    </r>
  </si>
  <si>
    <t>Adquisición de Activos Financieros con fines de Políticas</t>
  </si>
  <si>
    <r>
      <rPr>
        <sz val="11"/>
        <rFont val="Times New Roman"/>
        <family val="1"/>
      </rPr>
      <t>Obras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</si>
  <si>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</si>
  <si>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</si>
  <si>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</si>
  <si>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</si>
  <si>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</si>
  <si>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Remuneraciones y contribuciones</t>
    </r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</si>
  <si>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</si>
  <si>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Ingresos a especificar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</si>
  <si>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</si>
  <si>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</si>
  <si>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</si>
  <si>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</si>
  <si>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</si>
  <si>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</si>
  <si>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</si>
  <si>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Impuestos</t>
    </r>
  </si>
  <si>
    <r>
      <rPr>
        <b/>
        <sz val="11"/>
        <rFont val="Times New Roman"/>
        <family val="1"/>
      </rPr>
      <t>Ingresos totales</t>
    </r>
  </si>
  <si>
    <t>Variación (D=A-B)</t>
  </si>
  <si>
    <r>
      <rPr>
        <b/>
        <sz val="11"/>
        <rFont val="Times New Roman"/>
        <family val="1"/>
      </rPr>
      <t>Presupuesto Ejecutado (B)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</si>
  <si>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</si>
  <si>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Concepto</t>
    </r>
  </si>
  <si>
    <t>% de Variac Ejecución (C=B/A)</t>
  </si>
  <si>
    <t>0 (0)</t>
  </si>
  <si>
    <t>CONSEJO NACIONAL DE DISCAPACIDAD</t>
  </si>
  <si>
    <t>(VALORES EN RD$)</t>
  </si>
  <si>
    <t>ESTADO DE RENDIMIENTO FINANCIERO</t>
  </si>
  <si>
    <t>ESTADO DE COMPARACION DE LOS IMPORTES PRESUPUESTADOS Y REALIZADOS</t>
  </si>
  <si>
    <t>PRESUPUESTO SOBRE LA BASE DE EFECTIVO</t>
  </si>
  <si>
    <t>(CLASIFICACION DE INGRESOS Y GASTOS POR OBJETO)</t>
  </si>
  <si>
    <t>Lic. Magino Corporán Lorenzo</t>
  </si>
  <si>
    <t>Lic. Victor Valdéz   Rodriguez</t>
  </si>
  <si>
    <t>Director</t>
  </si>
  <si>
    <t>Director Financiero</t>
  </si>
  <si>
    <t>Josefina Jeréz</t>
  </si>
  <si>
    <t>Lic. Mercedes Y. Pujols</t>
  </si>
  <si>
    <t>Encargada Financiera</t>
  </si>
  <si>
    <t>Contadora</t>
  </si>
  <si>
    <t xml:space="preserve"> </t>
  </si>
  <si>
    <t>DEL EJERCICIO TERMINADO AL 31 DE DICIEMBRE 2020 y 2019</t>
  </si>
  <si>
    <t>Ingresos (Nota 16)</t>
  </si>
  <si>
    <t>Gastos (Notas 17, 18,19,  20,  21, 22, 23 )</t>
  </si>
  <si>
    <t>Sueldos, salarios y beneficios a empleados (17)</t>
  </si>
  <si>
    <t>Subvenciones y otros pagos por transferencias (18)</t>
  </si>
  <si>
    <t>Suministros y material para consumo (19)</t>
  </si>
  <si>
    <t>Gasto de depreciación y amortización (20)</t>
  </si>
  <si>
    <t>Otros gastos (21)</t>
  </si>
  <si>
    <t>Gastos financieros (22)</t>
  </si>
  <si>
    <t>Claudia M. Pimentel Melgen</t>
  </si>
  <si>
    <t>Directora Ejecutiva</t>
  </si>
  <si>
    <t>Mercedes Yolanda Pujols</t>
  </si>
  <si>
    <t>Dilenia de Jesus</t>
  </si>
  <si>
    <t>Encargada  Financiera Interina</t>
  </si>
  <si>
    <t xml:space="preserve">                                        Victor  Valdez Rodriguez</t>
  </si>
  <si>
    <t>AL 30 DE JUNIO 2023</t>
  </si>
  <si>
    <t xml:space="preserve">    Director y Administrativo y Financiero</t>
  </si>
  <si>
    <t xml:space="preserve">Cuenta </t>
  </si>
  <si>
    <t>Denominacion</t>
  </si>
  <si>
    <t xml:space="preserve">Devengado </t>
  </si>
  <si>
    <t>2.1.1</t>
  </si>
  <si>
    <t>REMUNERACIONES</t>
  </si>
  <si>
    <t>2.1.2</t>
  </si>
  <si>
    <t>SOBRESUELDOS</t>
  </si>
  <si>
    <t>2.1.5</t>
  </si>
  <si>
    <t>CONTRIBUCIONES A LA SEGURIDAD SOCIAL</t>
  </si>
  <si>
    <t>2.2.1</t>
  </si>
  <si>
    <t>SERVICIOS BÁSICOS</t>
  </si>
  <si>
    <t>2.2.2</t>
  </si>
  <si>
    <t>PUBLICIDAD, IMPRESIÓN Y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</si>
  <si>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</si>
  <si>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</si>
  <si>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</si>
  <si>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</si>
  <si>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</si>
  <si>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</si>
  <si>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</si>
  <si>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</si>
  <si>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</si>
  <si>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</si>
  <si>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</si>
  <si>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</si>
  <si>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</si>
  <si>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</si>
  <si>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2.3.1</t>
  </si>
  <si>
    <t>ALIMENTOS Y PRODUCTOS AGROFORESTALES</t>
  </si>
  <si>
    <t>2.3.2</t>
  </si>
  <si>
    <t>TEXTILES Y VESTUARIOS</t>
  </si>
  <si>
    <t>2.3.3</t>
  </si>
  <si>
    <t>PAPEL, CARTÓN E IMPRESOS</t>
  </si>
  <si>
    <t>2.3.4</t>
  </si>
  <si>
    <t>PRODUCTOS FARMACÉUTICOS</t>
  </si>
  <si>
    <t>2.3.5</t>
  </si>
  <si>
    <t>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</si>
  <si>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</si>
  <si>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</si>
  <si>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</si>
  <si>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</si>
  <si>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2.3.9</t>
  </si>
  <si>
    <t>PRODUCTOS Y ÚTILES VARIOS</t>
  </si>
  <si>
    <t>2.4.1</t>
  </si>
  <si>
    <t>TRANSFERENCIAS CORRIENTES AL SECTOR PRIVADO</t>
  </si>
  <si>
    <t>2.6.1</t>
  </si>
  <si>
    <t>MOBILIARIO Y EQUIPO</t>
  </si>
  <si>
    <t>2.6.5</t>
  </si>
  <si>
    <t>MAQUINARIA, OTROS EQUIPOS Y HERRAMIENTAS</t>
  </si>
  <si>
    <t>TOTAL EJECUTADO</t>
  </si>
  <si>
    <t>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</si>
</sst>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###0.0;###0.0"/>
    <numFmt numFmtId="166" formatCode="###0;###0"/>
    <numFmt numFmtId="167" formatCode="_(* #,##0_);_(* \(#,##0\);_(* &quot;-&quot;??_);_(@_)"/>
    <numFmt numFmtId="168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color rgb="FF000000"/>
      <name val="Times New Roman"/>
      <family val="1"/>
    </font>
    <font>
      <b/>
      <sz val="11"/>
      <color theme="4" tint="-0.249977111117893"/>
      <name val="Times New Roman"/>
      <family val="1"/>
    </font>
    <font>
      <b/>
      <sz val="10"/>
      <color theme="4" tint="-0.249977111117893"/>
      <name val="Times New Roman"/>
      <family val="1"/>
    </font>
    <font>
      <b/>
      <sz val="9"/>
      <color theme="4" tint="-0.249977111117893"/>
      <name val="Times New Roman"/>
      <family val="1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231F20"/>
      <name val="Arial"/>
      <family val="2"/>
    </font>
    <font>
      <sz val="12"/>
      <color rgb="FF231F20"/>
      <name val="Arial"/>
      <family val="2"/>
    </font>
    <font>
      <u/>
      <sz val="12"/>
      <color rgb="FF231F2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231F20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80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166" fontId="10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7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8" fontId="0" fillId="0" borderId="0" xfId="0" applyNumberFormat="1"/>
    <xf numFmtId="168" fontId="17" fillId="0" borderId="0" xfId="0" applyNumberFormat="1" applyFont="1"/>
    <xf numFmtId="168" fontId="19" fillId="0" borderId="0" xfId="1" applyNumberFormat="1" applyFont="1" applyAlignment="1">
      <alignment horizontal="center" vertical="center"/>
    </xf>
    <xf numFmtId="168" fontId="18" fillId="0" borderId="2" xfId="1" applyNumberFormat="1" applyFont="1" applyBorder="1" applyAlignment="1">
      <alignment horizontal="center" vertical="center"/>
    </xf>
    <xf numFmtId="168" fontId="17" fillId="0" borderId="0" xfId="0" applyNumberFormat="1" applyFont="1" applyBorder="1"/>
    <xf numFmtId="168" fontId="19" fillId="0" borderId="0" xfId="0" applyNumberFormat="1" applyFont="1" applyAlignment="1">
      <alignment horizontal="center" vertical="center"/>
    </xf>
    <xf numFmtId="168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167" fontId="2" fillId="0" borderId="0" xfId="1" applyNumberFormat="1" applyFont="1"/>
    <xf numFmtId="0" fontId="21" fillId="0" borderId="0" xfId="0" applyFont="1" applyAlignment="1">
      <alignment horizontal="left" indent="3"/>
    </xf>
    <xf numFmtId="3" fontId="21" fillId="0" borderId="0" xfId="0" applyNumberFormat="1" applyFont="1" applyAlignment="1">
      <alignment horizontal="left" indent="3"/>
    </xf>
    <xf numFmtId="168" fontId="15" fillId="0" borderId="0" xfId="1" applyNumberFormat="1" applyFont="1"/>
    <xf numFmtId="168" fontId="1" fillId="0" borderId="0" xfId="1" applyNumberFormat="1" applyFont="1" applyAlignment="1">
      <alignment horizontal="center" vertical="center"/>
    </xf>
    <xf numFmtId="168" fontId="17" fillId="0" borderId="0" xfId="1" applyNumberFormat="1" applyFont="1"/>
    <xf numFmtId="168" fontId="0" fillId="0" borderId="0" xfId="1" applyNumberFormat="1" applyFont="1"/>
    <xf numFmtId="168" fontId="2" fillId="0" borderId="0" xfId="1" applyNumberFormat="1" applyFont="1"/>
    <xf numFmtId="167" fontId="22" fillId="0" borderId="0" xfId="1" applyNumberFormat="1" applyFont="1" applyAlignment="1">
      <alignment horizontal="center"/>
    </xf>
    <xf numFmtId="167" fontId="21" fillId="0" borderId="0" xfId="1" applyNumberFormat="1" applyFont="1" applyAlignment="1">
      <alignment horizontal="center"/>
    </xf>
    <xf numFmtId="164" fontId="5" fillId="0" borderId="0" xfId="1" applyFont="1" applyFill="1" applyBorder="1" applyAlignment="1">
      <alignment horizontal="center" vertical="top" wrapText="1"/>
    </xf>
    <xf numFmtId="164" fontId="8" fillId="0" borderId="0" xfId="1" applyFont="1" applyFill="1" applyBorder="1" applyAlignment="1">
      <alignment horizontal="center" vertical="top" wrapText="1"/>
    </xf>
    <xf numFmtId="168" fontId="5" fillId="0" borderId="0" xfId="1" applyNumberFormat="1" applyFont="1" applyFill="1" applyBorder="1" applyAlignment="1">
      <alignment horizontal="center" vertical="top" wrapText="1"/>
    </xf>
    <xf numFmtId="168" fontId="8" fillId="0" borderId="0" xfId="1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/>
    </xf>
    <xf numFmtId="168" fontId="18" fillId="0" borderId="2" xfId="0" applyNumberFormat="1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168" fontId="17" fillId="0" borderId="1" xfId="0" applyNumberFormat="1" applyFont="1" applyBorder="1"/>
    <xf numFmtId="168" fontId="19" fillId="0" borderId="0" xfId="0" applyNumberFormat="1" applyFont="1" applyBorder="1" applyAlignment="1">
      <alignment horizontal="center" vertical="center"/>
    </xf>
    <xf numFmtId="168" fontId="12" fillId="0" borderId="0" xfId="1" applyNumberFormat="1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>
      <alignment horizontal="center" vertical="top" wrapText="1"/>
    </xf>
    <xf numFmtId="0" fontId="18" fillId="0" borderId="0" xfId="0" applyFont="1"/>
    <xf numFmtId="164" fontId="23" fillId="0" borderId="0" xfId="1" applyFont="1" applyAlignment="1">
      <alignment horizontal="center" vertical="center"/>
    </xf>
    <xf numFmtId="164" fontId="5" fillId="0" borderId="3" xfId="1" applyFont="1" applyFill="1" applyBorder="1" applyAlignment="1">
      <alignment horizontal="center" vertical="center" wrapText="1"/>
    </xf>
    <xf numFmtId="164" fontId="8" fillId="2" borderId="0" xfId="1" applyFont="1" applyFill="1" applyBorder="1" applyAlignment="1">
      <alignment horizontal="center" vertical="top" wrapText="1"/>
    </xf>
    <xf numFmtId="0" fontId="0" fillId="0" borderId="0" xfId="0" applyFont="1"/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5" fillId="0" borderId="0" xfId="0" applyFont="1"/>
    <xf numFmtId="0" fontId="24" fillId="0" borderId="0" xfId="0" applyFont="1" applyAlignment="1"/>
    <xf numFmtId="0" fontId="26" fillId="0" borderId="0" xfId="0" applyFont="1"/>
    <xf numFmtId="164" fontId="26" fillId="0" borderId="0" xfId="1" applyFont="1"/>
    <xf numFmtId="49" fontId="27" fillId="3" borderId="4" xfId="0" applyNumberFormat="1" applyFont="1" applyFill="1" applyBorder="1" applyAlignment="1">
      <alignment horizontal="center"/>
    </xf>
    <xf numFmtId="164" fontId="27" fillId="3" borderId="4" xfId="1" applyFont="1" applyFill="1" applyBorder="1" applyAlignment="1">
      <alignment horizontal="center"/>
    </xf>
    <xf numFmtId="49" fontId="28" fillId="0" borderId="0" xfId="0" applyNumberFormat="1" applyFont="1" applyAlignment="1">
      <alignment horizontal="left"/>
    </xf>
    <xf numFmtId="164" fontId="28" fillId="0" borderId="0" xfId="1" applyFont="1" applyAlignment="1">
      <alignment horizontal="right"/>
    </xf>
    <xf numFmtId="164" fontId="29" fillId="0" borderId="0" xfId="1" applyFont="1"/>
    <xf numFmtId="167" fontId="22" fillId="0" borderId="0" xfId="1" applyNumberFormat="1" applyFont="1" applyAlignment="1">
      <alignment horizontal="center"/>
    </xf>
    <xf numFmtId="167" fontId="21" fillId="0" borderId="0" xfId="1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</cellXfs>
  <cellStyles count="4">
    <cellStyle name="Millares" xfId="1" builtinId="3"/>
    <cellStyle name="Millares 4" xfId="3"/>
    <cellStyle name="Millares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180975</xdr:rowOff>
    </xdr:from>
    <xdr:to>
      <xdr:col>1</xdr:col>
      <xdr:colOff>1323975</xdr:colOff>
      <xdr:row>5</xdr:row>
      <xdr:rowOff>161925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71475"/>
          <a:ext cx="1238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3</xdr:col>
      <xdr:colOff>38100</xdr:colOff>
      <xdr:row>1</xdr:row>
      <xdr:rowOff>171451</xdr:rowOff>
    </xdr:from>
    <xdr:ext cx="1257300" cy="8001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361951"/>
          <a:ext cx="1257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1</xdr:row>
      <xdr:rowOff>66675</xdr:rowOff>
    </xdr:from>
    <xdr:to>
      <xdr:col>6</xdr:col>
      <xdr:colOff>866775</xdr:colOff>
      <xdr:row>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257175"/>
          <a:ext cx="12192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171449</xdr:colOff>
      <xdr:row>1</xdr:row>
      <xdr:rowOff>0</xdr:rowOff>
    </xdr:from>
    <xdr:to>
      <xdr:col>2</xdr:col>
      <xdr:colOff>1857374</xdr:colOff>
      <xdr:row>6</xdr:row>
      <xdr:rowOff>19050</xdr:rowOff>
    </xdr:to>
    <xdr:pic>
      <xdr:nvPicPr>
        <xdr:cNvPr id="6" name="Imagen 2" descr="cid:image001.png@01D8969D.D94418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190500"/>
          <a:ext cx="197167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8"/>
  <sheetViews>
    <sheetView workbookViewId="0">
      <selection activeCell="G23" sqref="G23"/>
    </sheetView>
  </sheetViews>
  <sheetFormatPr baseColWidth="10" defaultRowHeight="15" x14ac:dyDescent="0.25"/>
  <cols>
    <col min="1" max="1" width="3.85546875" customWidth="1"/>
    <col min="2" max="2" width="52.42578125" customWidth="1"/>
    <col min="3" max="3" width="20.42578125" customWidth="1"/>
    <col min="4" max="4" width="19.42578125" style="36" customWidth="1"/>
  </cols>
  <sheetData>
    <row r="5" spans="2:4" x14ac:dyDescent="0.25">
      <c r="B5" s="9"/>
      <c r="C5" s="9"/>
      <c r="D5" s="33"/>
    </row>
    <row r="6" spans="2:4" x14ac:dyDescent="0.25">
      <c r="B6" s="69" t="s">
        <v>37</v>
      </c>
      <c r="C6" s="69"/>
      <c r="D6" s="69"/>
    </row>
    <row r="7" spans="2:4" x14ac:dyDescent="0.25">
      <c r="B7" s="70" t="s">
        <v>39</v>
      </c>
      <c r="C7" s="70"/>
      <c r="D7" s="70"/>
    </row>
    <row r="8" spans="2:4" x14ac:dyDescent="0.25">
      <c r="B8" s="70" t="s">
        <v>52</v>
      </c>
      <c r="C8" s="70"/>
      <c r="D8" s="70"/>
    </row>
    <row r="9" spans="2:4" x14ac:dyDescent="0.25">
      <c r="B9" s="70" t="s">
        <v>38</v>
      </c>
      <c r="C9" s="70"/>
      <c r="D9" s="70"/>
    </row>
    <row r="10" spans="2:4" x14ac:dyDescent="0.25">
      <c r="B10" s="8"/>
      <c r="C10" s="8"/>
      <c r="D10" s="34"/>
    </row>
    <row r="11" spans="2:4" x14ac:dyDescent="0.25">
      <c r="B11" s="8"/>
      <c r="C11" s="8"/>
      <c r="D11" s="34"/>
    </row>
    <row r="12" spans="2:4" ht="15.75" x14ac:dyDescent="0.25">
      <c r="B12" s="10"/>
      <c r="C12" s="10"/>
      <c r="D12" s="35"/>
    </row>
    <row r="13" spans="2:4" ht="15.75" x14ac:dyDescent="0.25">
      <c r="B13" s="11" t="s">
        <v>53</v>
      </c>
      <c r="C13" s="12">
        <v>2020</v>
      </c>
      <c r="D13" s="12">
        <v>2019</v>
      </c>
    </row>
    <row r="14" spans="2:4" x14ac:dyDescent="0.25">
      <c r="B14" s="13" t="s">
        <v>1</v>
      </c>
      <c r="C14" s="21">
        <v>224227278</v>
      </c>
      <c r="D14" s="21">
        <v>180022815.66</v>
      </c>
    </row>
    <row r="15" spans="2:4" ht="15.75" x14ac:dyDescent="0.25">
      <c r="B15" s="11" t="s">
        <v>2</v>
      </c>
      <c r="C15" s="22" t="s">
        <v>51</v>
      </c>
      <c r="D15" s="22">
        <f>SUM(D14:D14)</f>
        <v>180022815.66</v>
      </c>
    </row>
    <row r="16" spans="2:4" ht="15.75" x14ac:dyDescent="0.25">
      <c r="B16" s="14"/>
      <c r="C16" s="23"/>
      <c r="D16" s="23"/>
    </row>
    <row r="17" spans="2:7" ht="15.75" x14ac:dyDescent="0.25">
      <c r="B17" s="18" t="s">
        <v>54</v>
      </c>
      <c r="C17" s="20"/>
      <c r="D17" s="20"/>
    </row>
    <row r="18" spans="2:7" x14ac:dyDescent="0.25">
      <c r="B18" s="13" t="s">
        <v>55</v>
      </c>
      <c r="C18" s="21">
        <v>82969432.359999999</v>
      </c>
      <c r="D18" s="21">
        <v>85478530.159999996</v>
      </c>
    </row>
    <row r="19" spans="2:7" x14ac:dyDescent="0.25">
      <c r="B19" s="13" t="s">
        <v>56</v>
      </c>
      <c r="C19" s="21">
        <v>68662404.090000004</v>
      </c>
      <c r="D19" s="21">
        <v>60418600.060000002</v>
      </c>
    </row>
    <row r="20" spans="2:7" x14ac:dyDescent="0.25">
      <c r="B20" s="13" t="s">
        <v>57</v>
      </c>
      <c r="C20" s="21">
        <v>8810167.4199999999</v>
      </c>
      <c r="D20" s="21">
        <v>11167551.49</v>
      </c>
    </row>
    <row r="21" spans="2:7" x14ac:dyDescent="0.25">
      <c r="B21" s="13" t="s">
        <v>58</v>
      </c>
      <c r="C21" s="21">
        <v>5369237.9699999997</v>
      </c>
      <c r="D21" s="21">
        <v>3067166.99</v>
      </c>
    </row>
    <row r="22" spans="2:7" hidden="1" x14ac:dyDescent="0.25">
      <c r="B22" s="13" t="s">
        <v>3</v>
      </c>
      <c r="C22" s="24"/>
      <c r="D22" s="24">
        <v>0</v>
      </c>
    </row>
    <row r="23" spans="2:7" ht="15.75" x14ac:dyDescent="0.25">
      <c r="B23" s="13" t="s">
        <v>59</v>
      </c>
      <c r="C23" s="21">
        <v>18777171</v>
      </c>
      <c r="D23" s="21">
        <v>19856964</v>
      </c>
      <c r="G23" s="51"/>
    </row>
    <row r="24" spans="2:7" x14ac:dyDescent="0.25">
      <c r="B24" s="13" t="s">
        <v>60</v>
      </c>
      <c r="C24" s="21">
        <v>13703.69</v>
      </c>
      <c r="D24" s="21">
        <v>33217</v>
      </c>
      <c r="F24" s="19"/>
    </row>
    <row r="25" spans="2:7" ht="16.5" thickBot="1" x14ac:dyDescent="0.3">
      <c r="B25" s="11" t="s">
        <v>4</v>
      </c>
      <c r="C25" s="46">
        <f>SUM(C18:C24)</f>
        <v>184602116.52999997</v>
      </c>
      <c r="D25" s="46">
        <f>SUM(D18:D24)</f>
        <v>180022029.70000002</v>
      </c>
    </row>
    <row r="26" spans="2:7" ht="16.5" thickTop="1" x14ac:dyDescent="0.25">
      <c r="B26" s="14"/>
      <c r="C26" s="23"/>
      <c r="D26" s="23"/>
    </row>
    <row r="27" spans="2:7" hidden="1" x14ac:dyDescent="0.25">
      <c r="B27" s="13" t="s">
        <v>5</v>
      </c>
      <c r="C27" s="24"/>
      <c r="D27" s="24" t="s">
        <v>36</v>
      </c>
    </row>
    <row r="28" spans="2:7" ht="15.75" x14ac:dyDescent="0.25">
      <c r="B28" s="14"/>
      <c r="C28" s="20"/>
      <c r="D28" s="20"/>
    </row>
    <row r="29" spans="2:7" hidden="1" x14ac:dyDescent="0.25">
      <c r="B29" s="13" t="s">
        <v>6</v>
      </c>
      <c r="C29" s="25"/>
      <c r="D29" s="25">
        <v>0</v>
      </c>
    </row>
    <row r="30" spans="2:7" ht="15.75" x14ac:dyDescent="0.25">
      <c r="B30" s="14"/>
      <c r="C30" s="20"/>
      <c r="D30" s="20"/>
    </row>
    <row r="31" spans="2:7" ht="15.75" x14ac:dyDescent="0.25">
      <c r="B31" s="11" t="s">
        <v>7</v>
      </c>
      <c r="C31" s="45">
        <f>C14-C25</f>
        <v>39625161.470000029</v>
      </c>
      <c r="D31" s="45">
        <f>+D15-D25</f>
        <v>785.95999997854233</v>
      </c>
    </row>
    <row r="32" spans="2:7" ht="15.75" x14ac:dyDescent="0.25">
      <c r="B32" s="14"/>
      <c r="C32" s="23"/>
      <c r="D32" s="23"/>
    </row>
    <row r="33" spans="2:4" ht="15.75" x14ac:dyDescent="0.25">
      <c r="B33" s="15" t="s">
        <v>8</v>
      </c>
      <c r="C33" s="20"/>
      <c r="D33" s="20"/>
    </row>
    <row r="34" spans="2:4" x14ac:dyDescent="0.25">
      <c r="B34" s="13" t="s">
        <v>9</v>
      </c>
      <c r="C34" s="24"/>
      <c r="D34" s="24">
        <v>0</v>
      </c>
    </row>
    <row r="35" spans="2:4" x14ac:dyDescent="0.25">
      <c r="B35" s="13" t="s">
        <v>0</v>
      </c>
      <c r="C35" s="48"/>
      <c r="D35" s="48">
        <v>0</v>
      </c>
    </row>
    <row r="36" spans="2:4" ht="16.5" thickBot="1" x14ac:dyDescent="0.3">
      <c r="B36" s="16"/>
      <c r="C36" s="47">
        <f>SUM(C31:C35)</f>
        <v>39625161.470000029</v>
      </c>
      <c r="D36" s="47">
        <f>SUM(D31:D35)</f>
        <v>785.95999997854233</v>
      </c>
    </row>
    <row r="37" spans="2:4" ht="16.5" thickTop="1" x14ac:dyDescent="0.25">
      <c r="B37" s="14"/>
      <c r="D37" s="35"/>
    </row>
    <row r="38" spans="2:4" ht="15.75" x14ac:dyDescent="0.25">
      <c r="B38" s="17"/>
      <c r="C38" s="10"/>
      <c r="D38" s="35"/>
    </row>
    <row r="39" spans="2:4" x14ac:dyDescent="0.25">
      <c r="B39" s="26" t="s">
        <v>43</v>
      </c>
      <c r="C39" s="71" t="s">
        <v>44</v>
      </c>
      <c r="D39" s="71"/>
    </row>
    <row r="40" spans="2:4" x14ac:dyDescent="0.25">
      <c r="B40" s="27" t="s">
        <v>45</v>
      </c>
      <c r="C40" s="67" t="s">
        <v>46</v>
      </c>
      <c r="D40" s="67"/>
    </row>
    <row r="41" spans="2:4" x14ac:dyDescent="0.25">
      <c r="B41" s="27"/>
      <c r="C41" s="38"/>
      <c r="D41" s="38"/>
    </row>
    <row r="42" spans="2:4" x14ac:dyDescent="0.25">
      <c r="B42" s="28"/>
      <c r="C42" s="29"/>
      <c r="D42" s="30"/>
    </row>
    <row r="43" spans="2:4" x14ac:dyDescent="0.25">
      <c r="B43" s="31"/>
      <c r="C43" s="32"/>
      <c r="D43" s="30"/>
    </row>
    <row r="44" spans="2:4" x14ac:dyDescent="0.25">
      <c r="B44" s="26" t="s">
        <v>47</v>
      </c>
      <c r="C44" s="68" t="s">
        <v>48</v>
      </c>
      <c r="D44" s="68"/>
    </row>
    <row r="45" spans="2:4" x14ac:dyDescent="0.25">
      <c r="B45" s="27" t="s">
        <v>49</v>
      </c>
      <c r="C45" s="67" t="s">
        <v>50</v>
      </c>
      <c r="D45" s="67"/>
    </row>
    <row r="46" spans="2:4" x14ac:dyDescent="0.25">
      <c r="B46" s="26"/>
      <c r="D46" s="39"/>
    </row>
    <row r="47" spans="2:4" x14ac:dyDescent="0.25">
      <c r="B47" s="27"/>
      <c r="D47" s="38"/>
    </row>
    <row r="48" spans="2:4" x14ac:dyDescent="0.25">
      <c r="B48" s="28"/>
      <c r="D48" s="37"/>
    </row>
  </sheetData>
  <mergeCells count="8">
    <mergeCell ref="C40:D40"/>
    <mergeCell ref="C44:D44"/>
    <mergeCell ref="C45:D45"/>
    <mergeCell ref="B6:D6"/>
    <mergeCell ref="B7:D7"/>
    <mergeCell ref="B8:D8"/>
    <mergeCell ref="B9:D9"/>
    <mergeCell ref="C39:D39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78"/>
  <sheetViews>
    <sheetView tabSelected="1" topLeftCell="A55" workbookViewId="0">
      <selection activeCell="G65" sqref="G65"/>
    </sheetView>
  </sheetViews>
  <sheetFormatPr baseColWidth="10" defaultRowHeight="15" x14ac:dyDescent="0.25"/>
  <cols>
    <col min="1" max="1" width="6.140625" customWidth="1"/>
    <col min="2" max="2" width="8.28515625" customWidth="1"/>
    <col min="3" max="3" width="71.7109375" customWidth="1"/>
    <col min="4" max="4" width="21.42578125" style="36" customWidth="1"/>
    <col min="5" max="5" width="17.42578125" customWidth="1"/>
    <col min="6" max="6" width="15.140625" customWidth="1"/>
    <col min="7" max="7" width="14" style="36" customWidth="1"/>
  </cols>
  <sheetData>
    <row r="8" spans="2:7" x14ac:dyDescent="0.25">
      <c r="B8" s="77" t="s">
        <v>40</v>
      </c>
      <c r="C8" s="77"/>
      <c r="D8" s="77"/>
      <c r="E8" s="77"/>
      <c r="F8" s="77"/>
      <c r="G8" s="77"/>
    </row>
    <row r="9" spans="2:7" x14ac:dyDescent="0.25">
      <c r="B9" s="77" t="s">
        <v>67</v>
      </c>
      <c r="C9" s="77"/>
      <c r="D9" s="77"/>
      <c r="E9" s="77"/>
      <c r="F9" s="77"/>
      <c r="G9" s="77"/>
    </row>
    <row r="10" spans="2:7" x14ac:dyDescent="0.25">
      <c r="B10" s="77" t="s">
        <v>41</v>
      </c>
      <c r="C10" s="77"/>
      <c r="D10" s="77"/>
      <c r="E10" s="77"/>
      <c r="F10" s="77"/>
      <c r="G10" s="77"/>
    </row>
    <row r="11" spans="2:7" x14ac:dyDescent="0.25">
      <c r="B11" s="77" t="s">
        <v>42</v>
      </c>
      <c r="C11" s="77"/>
      <c r="D11" s="77"/>
      <c r="E11" s="77"/>
      <c r="F11" s="77"/>
      <c r="G11" s="77"/>
    </row>
    <row r="12" spans="2:7" x14ac:dyDescent="0.25">
      <c r="B12" s="44"/>
      <c r="C12" s="44"/>
      <c r="D12" s="44"/>
      <c r="E12" s="44"/>
      <c r="F12" s="44"/>
      <c r="G12" s="49"/>
    </row>
    <row r="13" spans="2:7" x14ac:dyDescent="0.25">
      <c r="B13" s="79"/>
      <c r="C13" s="79"/>
      <c r="D13" s="79"/>
      <c r="E13" s="79"/>
      <c r="F13" s="79"/>
      <c r="G13" s="79"/>
    </row>
    <row r="14" spans="2:7" ht="42.75" x14ac:dyDescent="0.25">
      <c r="B14" s="78" t="s">
        <v>34</v>
      </c>
      <c r="C14" s="78"/>
      <c r="D14" s="42" t="s">
        <v>33</v>
      </c>
      <c r="E14" s="5" t="s">
        <v>32</v>
      </c>
      <c r="F14" s="5" t="s">
        <v>35</v>
      </c>
      <c r="G14" s="50" t="s">
        <v>31</v>
      </c>
    </row>
    <row r="15" spans="2:7" x14ac:dyDescent="0.25">
      <c r="B15" s="7">
        <v>1</v>
      </c>
      <c r="C15" s="6" t="s">
        <v>30</v>
      </c>
      <c r="D15" s="40">
        <v>350817119.12</v>
      </c>
      <c r="E15" s="40">
        <v>161911847</v>
      </c>
      <c r="F15" s="40">
        <f t="shared" ref="F15" si="0">SUM(F16:F24)</f>
        <v>0.46152778235607328</v>
      </c>
      <c r="G15" s="40">
        <f>D15-E15</f>
        <v>188905272.12</v>
      </c>
    </row>
    <row r="16" spans="2:7" x14ac:dyDescent="0.25">
      <c r="B16" s="4">
        <v>1.1000000000000001</v>
      </c>
      <c r="C16" s="3" t="s">
        <v>29</v>
      </c>
      <c r="D16" s="43"/>
      <c r="E16" s="41"/>
      <c r="F16" s="40"/>
      <c r="G16" s="40"/>
    </row>
    <row r="17" spans="2:13" x14ac:dyDescent="0.25">
      <c r="B17" s="4">
        <v>1.2</v>
      </c>
      <c r="C17" s="3" t="s">
        <v>28</v>
      </c>
      <c r="D17" s="43"/>
      <c r="E17" s="41"/>
      <c r="F17" s="40"/>
      <c r="G17" s="40"/>
    </row>
    <row r="18" spans="2:13" x14ac:dyDescent="0.25">
      <c r="B18" s="4">
        <v>1.3</v>
      </c>
      <c r="C18" s="3" t="s">
        <v>27</v>
      </c>
      <c r="D18" s="41"/>
      <c r="E18" s="41"/>
      <c r="F18" s="41"/>
      <c r="G18" s="41">
        <f>SUM(D18-E18)</f>
        <v>0</v>
      </c>
    </row>
    <row r="19" spans="2:13" x14ac:dyDescent="0.25">
      <c r="B19" s="4">
        <v>1.4</v>
      </c>
      <c r="C19" s="3" t="s">
        <v>26</v>
      </c>
      <c r="D19" s="41">
        <f>SUM(D15:D18)</f>
        <v>350817119.12</v>
      </c>
      <c r="E19" s="41">
        <f>SUM(E15:E18)</f>
        <v>161911847</v>
      </c>
      <c r="F19" s="41">
        <f>SUM(E19/D19)</f>
        <v>0.46152778235607328</v>
      </c>
      <c r="G19" s="41">
        <f>D19-E19</f>
        <v>188905272.12</v>
      </c>
    </row>
    <row r="20" spans="2:13" x14ac:dyDescent="0.25">
      <c r="B20" s="4">
        <v>1.5</v>
      </c>
      <c r="C20" s="3" t="s">
        <v>25</v>
      </c>
      <c r="D20" s="43"/>
      <c r="E20" s="41"/>
      <c r="F20" s="40"/>
      <c r="G20" s="41"/>
    </row>
    <row r="21" spans="2:13" x14ac:dyDescent="0.25">
      <c r="B21" s="4">
        <v>1.6</v>
      </c>
      <c r="C21" s="3" t="s">
        <v>24</v>
      </c>
      <c r="D21" s="41"/>
      <c r="E21" s="41"/>
      <c r="F21" s="41"/>
      <c r="G21" s="41">
        <f t="shared" ref="G21" si="1">SUM(D21-E21)</f>
        <v>0</v>
      </c>
      <c r="H21" s="75"/>
      <c r="I21" s="75"/>
      <c r="J21" s="75"/>
      <c r="K21" s="75"/>
    </row>
    <row r="22" spans="2:13" x14ac:dyDescent="0.25">
      <c r="B22" s="4">
        <v>1.7</v>
      </c>
      <c r="C22" s="3" t="s">
        <v>23</v>
      </c>
      <c r="D22" s="43"/>
      <c r="E22" s="41"/>
      <c r="F22" s="40"/>
      <c r="G22" s="40"/>
      <c r="H22" s="75"/>
      <c r="I22" s="75"/>
      <c r="J22" s="75"/>
      <c r="K22" s="75"/>
      <c r="L22" s="75"/>
    </row>
    <row r="23" spans="2:13" x14ac:dyDescent="0.25">
      <c r="B23" s="4">
        <v>1.8</v>
      </c>
      <c r="C23" s="3" t="s">
        <v>22</v>
      </c>
      <c r="D23" s="43"/>
      <c r="E23" s="41"/>
      <c r="F23" s="40"/>
      <c r="G23" s="40"/>
      <c r="H23" s="76"/>
      <c r="I23" s="76"/>
      <c r="J23" s="76"/>
      <c r="K23" s="76"/>
      <c r="L23" s="76"/>
      <c r="M23" s="76"/>
    </row>
    <row r="24" spans="2:13" x14ac:dyDescent="0.25">
      <c r="B24" s="4">
        <v>1.9</v>
      </c>
      <c r="C24" s="3" t="s">
        <v>21</v>
      </c>
      <c r="D24" s="43"/>
      <c r="E24" s="41"/>
      <c r="F24" s="40"/>
      <c r="G24" s="40"/>
    </row>
    <row r="25" spans="2:13" x14ac:dyDescent="0.25">
      <c r="B25" s="7">
        <v>2</v>
      </c>
      <c r="C25" s="6" t="s">
        <v>20</v>
      </c>
      <c r="D25" s="40">
        <f>SUM(D26:D34)</f>
        <v>350817119.12</v>
      </c>
      <c r="E25" s="40">
        <f t="shared" ref="E25:F25" si="2">SUM(E26:E34)</f>
        <v>110617786.42</v>
      </c>
      <c r="F25" s="40">
        <f t="shared" si="2"/>
        <v>1.1928331124176621</v>
      </c>
      <c r="G25" s="40">
        <f>D25-E25</f>
        <v>240199332.69999999</v>
      </c>
    </row>
    <row r="26" spans="2:13" x14ac:dyDescent="0.25">
      <c r="B26" s="4">
        <v>2.1</v>
      </c>
      <c r="C26" s="3" t="s">
        <v>19</v>
      </c>
      <c r="D26" s="52">
        <v>88810445</v>
      </c>
      <c r="E26" s="52">
        <v>34959539.420000002</v>
      </c>
      <c r="F26" s="41">
        <f>SUM(E26/D26)</f>
        <v>0.39364220526087895</v>
      </c>
      <c r="G26" s="40">
        <f t="shared" ref="G26:G33" si="3">D26-E26</f>
        <v>53850905.579999998</v>
      </c>
    </row>
    <row r="27" spans="2:13" x14ac:dyDescent="0.25">
      <c r="B27" s="4">
        <v>2.2000000000000002</v>
      </c>
      <c r="C27" s="3" t="s">
        <v>18</v>
      </c>
      <c r="D27" s="52">
        <v>66173110.590000004</v>
      </c>
      <c r="E27" s="52">
        <v>5897098</v>
      </c>
      <c r="F27" s="41">
        <f t="shared" ref="F27:F31" si="4">SUM(E27/D27)</f>
        <v>8.911622783667604E-2</v>
      </c>
      <c r="G27" s="40">
        <f t="shared" si="3"/>
        <v>60276012.590000004</v>
      </c>
    </row>
    <row r="28" spans="2:13" x14ac:dyDescent="0.25">
      <c r="B28" s="4">
        <v>2.2999999999999998</v>
      </c>
      <c r="C28" s="3" t="s">
        <v>17</v>
      </c>
      <c r="D28" s="52">
        <v>11285451.42</v>
      </c>
      <c r="E28" s="52">
        <v>2461493</v>
      </c>
      <c r="F28" s="41">
        <f t="shared" si="4"/>
        <v>0.21811205492744037</v>
      </c>
      <c r="G28" s="40">
        <f t="shared" si="3"/>
        <v>8823958.4199999999</v>
      </c>
    </row>
    <row r="29" spans="2:13" x14ac:dyDescent="0.25">
      <c r="B29" s="4">
        <v>2.4</v>
      </c>
      <c r="C29" s="3" t="s">
        <v>16</v>
      </c>
      <c r="D29" s="52">
        <v>140038800</v>
      </c>
      <c r="E29" s="52">
        <v>66419400</v>
      </c>
      <c r="F29" s="41">
        <f t="shared" si="4"/>
        <v>0.47429283884180667</v>
      </c>
      <c r="G29" s="40">
        <f t="shared" si="3"/>
        <v>73619400</v>
      </c>
    </row>
    <row r="30" spans="2:13" x14ac:dyDescent="0.25">
      <c r="B30" s="4">
        <v>2.5</v>
      </c>
      <c r="C30" s="3" t="s">
        <v>15</v>
      </c>
      <c r="D30" s="41"/>
      <c r="E30" s="41"/>
      <c r="F30" s="41"/>
      <c r="G30" s="40">
        <f t="shared" si="3"/>
        <v>0</v>
      </c>
    </row>
    <row r="31" spans="2:13" x14ac:dyDescent="0.25">
      <c r="B31" s="4">
        <v>2.6</v>
      </c>
      <c r="C31" s="3" t="s">
        <v>14</v>
      </c>
      <c r="D31" s="41">
        <v>44509312.109999999</v>
      </c>
      <c r="E31" s="54">
        <v>786470</v>
      </c>
      <c r="F31" s="41">
        <f t="shared" si="4"/>
        <v>1.7669785550860091E-2</v>
      </c>
      <c r="G31" s="40">
        <f t="shared" si="3"/>
        <v>43722842.109999999</v>
      </c>
    </row>
    <row r="32" spans="2:13" x14ac:dyDescent="0.25">
      <c r="B32" s="4">
        <v>2.7</v>
      </c>
      <c r="C32" s="3" t="s">
        <v>13</v>
      </c>
      <c r="D32" s="41"/>
      <c r="E32" s="41"/>
      <c r="F32" s="41"/>
      <c r="G32" s="40">
        <f t="shared" si="3"/>
        <v>0</v>
      </c>
    </row>
    <row r="33" spans="2:7" ht="19.5" customHeight="1" x14ac:dyDescent="0.25">
      <c r="B33" s="4">
        <v>2.8</v>
      </c>
      <c r="C33" s="3" t="s">
        <v>12</v>
      </c>
      <c r="D33" s="41"/>
      <c r="E33" s="41"/>
      <c r="F33" s="41"/>
      <c r="G33" s="40">
        <f t="shared" si="3"/>
        <v>0</v>
      </c>
    </row>
    <row r="34" spans="2:7" x14ac:dyDescent="0.25">
      <c r="B34" s="4">
        <v>2.9</v>
      </c>
      <c r="C34" s="3" t="s">
        <v>11</v>
      </c>
      <c r="D34" s="41"/>
      <c r="E34" s="41">
        <v>93786</v>
      </c>
      <c r="F34" s="41"/>
      <c r="G34" s="40">
        <f t="shared" ref="G34" si="5">SUM(D34-E34)</f>
        <v>-93786</v>
      </c>
    </row>
    <row r="35" spans="2:7" ht="16.5" thickBot="1" x14ac:dyDescent="0.3">
      <c r="B35" s="2"/>
      <c r="C35" s="1" t="s">
        <v>10</v>
      </c>
      <c r="D35" s="53">
        <f>SUM(D15-D25)</f>
        <v>0</v>
      </c>
      <c r="E35" s="53">
        <f>SUM(E15-E25)</f>
        <v>51294060.579999998</v>
      </c>
      <c r="F35" s="53">
        <f t="shared" ref="F35" si="6">SUM(F15-F25)</f>
        <v>-0.73130533006158882</v>
      </c>
      <c r="G35" s="53">
        <f>SUM(G15-G25)</f>
        <v>-51294060.579999983</v>
      </c>
    </row>
    <row r="38" spans="2:7" x14ac:dyDescent="0.25">
      <c r="C38" s="55"/>
      <c r="D38"/>
    </row>
    <row r="39" spans="2:7" x14ac:dyDescent="0.25">
      <c r="C39" s="55"/>
      <c r="D39"/>
    </row>
    <row r="40" spans="2:7" ht="18.75" x14ac:dyDescent="0.3">
      <c r="C40" s="56" t="s">
        <v>61</v>
      </c>
      <c r="D40" s="59" t="s">
        <v>66</v>
      </c>
      <c r="E40" s="59"/>
      <c r="F40" s="59"/>
      <c r="G40" s="59"/>
    </row>
    <row r="41" spans="2:7" x14ac:dyDescent="0.25">
      <c r="C41" s="57" t="s">
        <v>62</v>
      </c>
      <c r="D41" s="74" t="s">
        <v>68</v>
      </c>
      <c r="E41" s="74"/>
      <c r="F41" s="74"/>
      <c r="G41" s="74"/>
    </row>
    <row r="42" spans="2:7" ht="18.75" x14ac:dyDescent="0.3">
      <c r="C42" s="58"/>
      <c r="D42" s="58"/>
      <c r="E42" s="58"/>
    </row>
    <row r="43" spans="2:7" ht="18.75" x14ac:dyDescent="0.3">
      <c r="C43" s="58"/>
      <c r="D43" s="58"/>
      <c r="E43" s="58"/>
    </row>
    <row r="44" spans="2:7" ht="18.75" x14ac:dyDescent="0.3">
      <c r="C44" s="56" t="s">
        <v>63</v>
      </c>
      <c r="D44" s="73" t="s">
        <v>64</v>
      </c>
      <c r="E44" s="73"/>
      <c r="F44" s="73"/>
      <c r="G44" s="73"/>
    </row>
    <row r="45" spans="2:7" x14ac:dyDescent="0.25">
      <c r="C45" s="57" t="s">
        <v>50</v>
      </c>
      <c r="D45" s="74" t="s">
        <v>65</v>
      </c>
      <c r="E45" s="74"/>
      <c r="F45" s="74"/>
      <c r="G45" s="74"/>
    </row>
    <row r="46" spans="2:7" x14ac:dyDescent="0.25">
      <c r="D46"/>
    </row>
    <row r="47" spans="2:7" x14ac:dyDescent="0.25">
      <c r="C47" s="55"/>
      <c r="D47"/>
    </row>
    <row r="48" spans="2:7" x14ac:dyDescent="0.25">
      <c r="C48" s="55"/>
      <c r="D48"/>
    </row>
    <row r="49" spans="2:4" x14ac:dyDescent="0.25">
      <c r="C49" s="55"/>
      <c r="D49"/>
    </row>
    <row r="52" spans="2:4" x14ac:dyDescent="0.25">
      <c r="C52" t="s">
        <v>119</v>
      </c>
    </row>
    <row r="53" spans="2:4" ht="15.75" x14ac:dyDescent="0.25">
      <c r="B53" s="60"/>
      <c r="C53" s="60"/>
      <c r="D53" s="61"/>
    </row>
    <row r="54" spans="2:4" ht="18.75" x14ac:dyDescent="0.3">
      <c r="B54" s="62" t="s">
        <v>69</v>
      </c>
      <c r="C54" s="62" t="s">
        <v>70</v>
      </c>
      <c r="D54" s="63" t="s">
        <v>71</v>
      </c>
    </row>
    <row r="55" spans="2:4" ht="15.75" x14ac:dyDescent="0.25">
      <c r="B55" s="64" t="s">
        <v>72</v>
      </c>
      <c r="C55" s="64" t="s">
        <v>73</v>
      </c>
      <c r="D55" s="65">
        <v>26368590.579999998</v>
      </c>
    </row>
    <row r="56" spans="2:4" ht="15.75" x14ac:dyDescent="0.25">
      <c r="B56" s="64" t="s">
        <v>74</v>
      </c>
      <c r="C56" s="64" t="s">
        <v>75</v>
      </c>
      <c r="D56" s="65">
        <v>4730870.8600000003</v>
      </c>
    </row>
    <row r="57" spans="2:4" ht="15.75" x14ac:dyDescent="0.25">
      <c r="B57" s="64" t="s">
        <v>76</v>
      </c>
      <c r="C57" s="64" t="s">
        <v>77</v>
      </c>
      <c r="D57" s="65">
        <v>3860077.98</v>
      </c>
    </row>
    <row r="58" spans="2:4" ht="15.75" x14ac:dyDescent="0.25">
      <c r="B58" s="64" t="s">
        <v>78</v>
      </c>
      <c r="C58" s="64" t="s">
        <v>79</v>
      </c>
      <c r="D58" s="65">
        <v>1381988.63</v>
      </c>
    </row>
    <row r="59" spans="2:4" ht="15.75" x14ac:dyDescent="0.25">
      <c r="B59" s="64" t="s">
        <v>80</v>
      </c>
      <c r="C59" s="64" t="s">
        <v>81</v>
      </c>
      <c r="D59" s="65">
        <v>245420.91</v>
      </c>
    </row>
    <row r="60" spans="2:4" ht="15.75" x14ac:dyDescent="0.25">
      <c r="B60" s="64" t="s">
        <v>82</v>
      </c>
      <c r="C60" s="64" t="s">
        <v>83</v>
      </c>
      <c r="D60" s="65">
        <v>696341.34</v>
      </c>
    </row>
    <row r="61" spans="2:4" ht="15.75" x14ac:dyDescent="0.25">
      <c r="B61" s="64" t="s">
        <v>84</v>
      </c>
      <c r="C61" s="64" t="s">
        <v>85</v>
      </c>
      <c r="D61" s="65">
        <v>103973.28</v>
      </c>
    </row>
    <row r="62" spans="2:4" ht="15.75" x14ac:dyDescent="0.25">
      <c r="B62" s="64" t="s">
        <v>86</v>
      </c>
      <c r="C62" s="64" t="s">
        <v>87</v>
      </c>
      <c r="D62" s="65">
        <v>140110.48000000001</v>
      </c>
    </row>
    <row r="63" spans="2:4" ht="15.75" x14ac:dyDescent="0.25">
      <c r="B63" s="64" t="s">
        <v>88</v>
      </c>
      <c r="C63" s="64" t="s">
        <v>89</v>
      </c>
      <c r="D63" s="65">
        <v>256544.63</v>
      </c>
    </row>
    <row r="64" spans="2:4" ht="15.75" x14ac:dyDescent="0.25">
      <c r="B64" s="64" t="s">
        <v>90</v>
      </c>
      <c r="C64" s="64" t="s">
        <v>91</v>
      </c>
      <c r="D64" s="65">
        <v>301135.87</v>
      </c>
    </row>
    <row r="65" spans="2:4" ht="15.75" x14ac:dyDescent="0.25">
      <c r="B65" s="64" t="s">
        <v>92</v>
      </c>
      <c r="C65" s="64" t="s">
        <v>93</v>
      </c>
      <c r="D65" s="65">
        <v>826750.38</v>
      </c>
    </row>
    <row r="66" spans="2:4" ht="15.75" x14ac:dyDescent="0.25">
      <c r="B66" s="64" t="s">
        <v>94</v>
      </c>
      <c r="C66" s="64" t="s">
        <v>95</v>
      </c>
      <c r="D66" s="65">
        <v>584860.75</v>
      </c>
    </row>
    <row r="67" spans="2:4" ht="15.75" x14ac:dyDescent="0.25">
      <c r="B67" s="64" t="s">
        <v>96</v>
      </c>
      <c r="C67" s="64" t="s">
        <v>97</v>
      </c>
      <c r="D67" s="65">
        <v>42462.15</v>
      </c>
    </row>
    <row r="68" spans="2:4" ht="15.75" x14ac:dyDescent="0.25">
      <c r="B68" s="64" t="s">
        <v>98</v>
      </c>
      <c r="C68" s="64" t="s">
        <v>99</v>
      </c>
      <c r="D68" s="65">
        <v>1911.6</v>
      </c>
    </row>
    <row r="69" spans="2:4" ht="15.75" x14ac:dyDescent="0.25">
      <c r="B69" s="64" t="s">
        <v>100</v>
      </c>
      <c r="C69" s="64" t="s">
        <v>101</v>
      </c>
      <c r="D69" s="65">
        <v>71869.009999999995</v>
      </c>
    </row>
    <row r="70" spans="2:4" ht="15.75" x14ac:dyDescent="0.25">
      <c r="B70" s="64" t="s">
        <v>102</v>
      </c>
      <c r="C70" s="64" t="s">
        <v>103</v>
      </c>
      <c r="D70" s="65">
        <v>1222.72</v>
      </c>
    </row>
    <row r="71" spans="2:4" ht="15.75" x14ac:dyDescent="0.25">
      <c r="B71" s="64" t="s">
        <v>104</v>
      </c>
      <c r="C71" s="64" t="s">
        <v>105</v>
      </c>
      <c r="D71" s="65">
        <v>1489.35</v>
      </c>
    </row>
    <row r="72" spans="2:4" ht="15.75" x14ac:dyDescent="0.25">
      <c r="B72" s="64" t="s">
        <v>106</v>
      </c>
      <c r="C72" s="64" t="s">
        <v>107</v>
      </c>
      <c r="D72" s="65">
        <v>3264.16</v>
      </c>
    </row>
    <row r="73" spans="2:4" ht="15.75" x14ac:dyDescent="0.25">
      <c r="B73" s="64" t="s">
        <v>108</v>
      </c>
      <c r="C73" s="64" t="s">
        <v>109</v>
      </c>
      <c r="D73" s="65">
        <v>1808543.39</v>
      </c>
    </row>
    <row r="74" spans="2:4" ht="15.75" x14ac:dyDescent="0.25">
      <c r="B74" s="64" t="s">
        <v>110</v>
      </c>
      <c r="C74" s="64" t="s">
        <v>111</v>
      </c>
      <c r="D74" s="65">
        <v>246369.9</v>
      </c>
    </row>
    <row r="75" spans="2:4" ht="15.75" x14ac:dyDescent="0.25">
      <c r="B75" s="64" t="s">
        <v>112</v>
      </c>
      <c r="C75" s="64" t="s">
        <v>113</v>
      </c>
      <c r="D75" s="65">
        <v>66419400</v>
      </c>
    </row>
    <row r="76" spans="2:4" ht="15.75" x14ac:dyDescent="0.25">
      <c r="B76" s="64" t="s">
        <v>114</v>
      </c>
      <c r="C76" s="64" t="s">
        <v>115</v>
      </c>
      <c r="D76" s="65">
        <v>1191787.96</v>
      </c>
    </row>
    <row r="77" spans="2:4" ht="15.75" x14ac:dyDescent="0.25">
      <c r="B77" s="64" t="s">
        <v>116</v>
      </c>
      <c r="C77" s="64" t="s">
        <v>117</v>
      </c>
      <c r="D77" s="65">
        <v>925035.15</v>
      </c>
    </row>
    <row r="78" spans="2:4" ht="18.75" x14ac:dyDescent="0.3">
      <c r="B78" s="72" t="s">
        <v>118</v>
      </c>
      <c r="C78" s="72"/>
      <c r="D78" s="66">
        <f>SUM(D55:D77)</f>
        <v>110210021.08</v>
      </c>
    </row>
  </sheetData>
  <mergeCells count="13">
    <mergeCell ref="B8:G8"/>
    <mergeCell ref="B9:G9"/>
    <mergeCell ref="B10:G10"/>
    <mergeCell ref="B11:G11"/>
    <mergeCell ref="B14:C14"/>
    <mergeCell ref="B13:G13"/>
    <mergeCell ref="B78:C78"/>
    <mergeCell ref="D44:G44"/>
    <mergeCell ref="D45:G45"/>
    <mergeCell ref="D41:G41"/>
    <mergeCell ref="H21:K21"/>
    <mergeCell ref="H22:L22"/>
    <mergeCell ref="H23:M23"/>
  </mergeCells>
  <pageMargins left="0.25" right="0.25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Est. de Rendimiento Fin</vt:lpstr>
      <vt:lpstr>Estado 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2023-07-17T15:37:05Z</cp:lastPrinted>
  <dcterms:created xsi:type="dcterms:W3CDTF">2018-07-13T15:52:30Z</dcterms:created>
  <dcterms:modified xsi:type="dcterms:W3CDTF">2023-07-17T18:38:45Z</dcterms:modified>
</cp:coreProperties>
</file>