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12.DICIEMBRE\P - PRESUPUESTO\"/>
    </mc:Choice>
  </mc:AlternateContent>
  <xr:revisionPtr revIDLastSave="0" documentId="8_{2B40B61A-5360-4EC4-A49F-D0376242FB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C64" i="2"/>
  <c r="C54" i="2"/>
  <c r="C38" i="2"/>
  <c r="C28" i="2"/>
  <c r="C18" i="2"/>
  <c r="D28" i="2" l="1"/>
  <c r="C85" i="2"/>
  <c r="J28" i="2"/>
  <c r="D83" i="2"/>
  <c r="B83" i="2"/>
  <c r="D80" i="2"/>
  <c r="B80" i="2"/>
  <c r="D77" i="2"/>
  <c r="B77" i="2"/>
  <c r="D72" i="2"/>
  <c r="B72" i="2"/>
  <c r="D69" i="2"/>
  <c r="B69" i="2"/>
  <c r="B64" i="2"/>
  <c r="D64" i="2" s="1"/>
  <c r="B54" i="2"/>
  <c r="D54" i="2" s="1"/>
  <c r="D47" i="2"/>
  <c r="B47" i="2"/>
  <c r="B38" i="2"/>
  <c r="D38" i="2" s="1"/>
  <c r="B28" i="2"/>
  <c r="B18" i="2"/>
  <c r="D18" i="2" s="1"/>
  <c r="B12" i="2"/>
  <c r="D12" i="2" s="1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4" i="2" l="1"/>
  <c r="Q15" i="2"/>
  <c r="Q16" i="2"/>
  <c r="Q17" i="2"/>
  <c r="Q19" i="2"/>
  <c r="Q20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5" i="2"/>
  <c r="Q56" i="2"/>
  <c r="Q57" i="2"/>
  <c r="Q58" i="2"/>
  <c r="Q59" i="2"/>
  <c r="Q60" i="2"/>
  <c r="Q61" i="2"/>
  <c r="Q62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3" i="2"/>
  <c r="Q12" i="2" s="1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<sst xmlns="http://schemas.openxmlformats.org/spreadsheetml/2006/main" count="113" uniqueCount="113">
  <si>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</si>
  <si>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</si>
  <si>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</si>
  <si>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</si>
  <si>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</si>
  <si>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</si>
  <si>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</si>
  <si>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</si>
  <si>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</si>
  <si>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</si>
  <si>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</si>
  <si>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</si>
  <si>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</si>
  <si>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</si>
  <si>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</si>
  <si>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</si>
  <si>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</si>
  <si>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</si>
  <si>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</si>
  <si>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</si>
  <si>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</si>
  <si>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</si>
  <si>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</si>
  <si>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</si>
  <si>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</si>
  <si>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</si>
  <si>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</si>
  <si>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</si>
  <si>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</si>
  <si>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</si>
  <si>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</si>
  <si>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</si>
  <si>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</si>
  <si>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</si>
  <si>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</si>
  <si>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</si>
  <si>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</si>
  <si>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</si>
  <si>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</si>
  <si>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</si>
  <si>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</si>
  <si>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</si>
  <si>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</si>
  <si>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</si>
  <si>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</si>
  <si>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</si>
  <si>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</si>
  <si>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</si>
  <si>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</si>
  <si>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</si>
  <si>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</si>
  <si>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</si>
  <si>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</si>
  <si>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</si>
  <si>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</si>
  <si>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</si>
  <si>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</si>
  <si>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</si>
  <si>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</si>
  <si>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</si>
  <si>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</si>
  <si>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</si>
  <si>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</si>
  <si>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</si>
  <si>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</si>
  <si>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</si>
  <si>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</si>
  <si>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</si>
  <si>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</si>
  <si>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</si>
  <si>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</si>
  <si>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</si>
  <si>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</si>
  <si>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</si>
  <si>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</si>
  <si>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</si>
  <si>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</si>
  <si>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</si>
  <si>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</si>
  <si>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</si>
  <si>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</si>
  <si>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</si>
  <si>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</si>
  <si>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</si>
  <si>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</si>
  <si>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</si>
  <si>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</si>
  <si>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</si>
  <si>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</si>
  <si>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</si>
  <si>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</si>
  <si>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</si>
  <si>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</si>
  <si>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</si>
  <si>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</si>
  <si>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</si>
  <si>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</si>
  <si>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</si>
  <si>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</si>
  <si>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</si>
  <si>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</si>
  <si>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</si>
  <si>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</si>
  <si>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</si>
  <si>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</si>
  <si>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</si>
  <si>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</si>
  <si>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</si>
  <si>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</si>
  <si>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</si>
  <si>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DICIEMBRE--2024</t>
  </si>
  <si>
    <t>Fecha de registro: del 01 de Dciembre 2024</t>
  </si>
  <si>
    <t>Fecha de imputación: hasta el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</si>
</sst>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43" fontId="12" fillId="0" borderId="0" xfId="3" applyFont="1" applyAlignment="1">
      <alignment horizontal="right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3</xdr:row>
      <xdr:rowOff>104775</xdr:rowOff>
    </xdr:from>
    <xdr:to>
      <xdr:col>16</xdr:col>
      <xdr:colOff>1008808</xdr:colOff>
      <xdr:row>7</xdr:row>
      <xdr:rowOff>180976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2950" y="847725"/>
          <a:ext cx="1637458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</xdr:row>
      <xdr:rowOff>38101</xdr:rowOff>
    </xdr:from>
    <xdr:to>
      <xdr:col>0</xdr:col>
      <xdr:colOff>1409700</xdr:colOff>
      <xdr:row>7</xdr:row>
      <xdr:rowOff>161397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A409132F-65E8-495D-B820-48ED4232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19101"/>
          <a:ext cx="1390650" cy="1352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zoomScaleNormal="100" workbookViewId="0">
      <selection activeCell="D27" sqref="D27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2.140625" bestFit="1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5.75" x14ac:dyDescent="0.25">
      <c r="A5" s="35" t="s">
        <v>110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9" spans="1:17" ht="25.5" customHeight="1" x14ac:dyDescent="0.25">
      <c r="A9" s="32" t="s">
        <v>66</v>
      </c>
      <c r="B9" s="33" t="s">
        <v>93</v>
      </c>
      <c r="C9" s="33" t="s">
        <v>109</v>
      </c>
      <c r="D9" s="33" t="s">
        <v>92</v>
      </c>
      <c r="E9" s="39" t="s">
        <v>90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pans="1:17" x14ac:dyDescent="0.25">
      <c r="A10" s="32"/>
      <c r="B10" s="34"/>
      <c r="C10" s="34"/>
      <c r="D10" s="34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88815824</v>
      </c>
      <c r="C12" s="15">
        <f>SUM(C13:C17)</f>
        <v>-1.6099999999860302</v>
      </c>
      <c r="D12" s="15">
        <f>SUM(B12+C12)</f>
        <v>88815822.390000001</v>
      </c>
      <c r="E12" s="15">
        <f t="shared" ref="E12:J12" si="0">SUM(E13:E17)</f>
        <v>5572727.9199999999</v>
      </c>
      <c r="F12" s="15">
        <f t="shared" si="0"/>
        <v>5598947.9799999995</v>
      </c>
      <c r="G12" s="15">
        <f t="shared" si="0"/>
        <v>5760354.1099999994</v>
      </c>
      <c r="H12" s="15">
        <f>SUM(H13:H17)</f>
        <v>6618383.1099999994</v>
      </c>
      <c r="I12" s="15">
        <f t="shared" si="0"/>
        <v>9381285.4100000001</v>
      </c>
      <c r="J12" s="15">
        <f t="shared" si="0"/>
        <v>5893761.2299999995</v>
      </c>
      <c r="K12" s="15">
        <f>SUM(K13:K17)</f>
        <v>5771351.8799999999</v>
      </c>
      <c r="L12" s="15">
        <f t="shared" ref="L12:Q12" si="1">SUM(L13:L17)</f>
        <v>5711029.2999999998</v>
      </c>
      <c r="M12" s="15">
        <f t="shared" si="1"/>
        <v>5645314</v>
      </c>
      <c r="N12" s="15">
        <f t="shared" si="1"/>
        <v>10098556.66</v>
      </c>
      <c r="O12" s="15">
        <f t="shared" si="1"/>
        <v>10572011.199999999</v>
      </c>
      <c r="P12" s="15">
        <f>SUM(P13:P17)</f>
        <v>10419598.25</v>
      </c>
      <c r="Q12" s="15">
        <f t="shared" si="1"/>
        <v>87043321.049999997</v>
      </c>
    </row>
    <row r="13" spans="1:17" x14ac:dyDescent="0.25">
      <c r="A13" s="1" t="s">
        <v>2</v>
      </c>
      <c r="B13" s="14">
        <v>66205361</v>
      </c>
      <c r="C13" s="14">
        <v>-1711729</v>
      </c>
      <c r="D13" s="14">
        <f>SUM(B13+C13)</f>
        <v>64493632</v>
      </c>
      <c r="E13" s="14">
        <v>4695323.59</v>
      </c>
      <c r="F13" s="14">
        <v>4717990.26</v>
      </c>
      <c r="G13" s="14">
        <v>4857990.26</v>
      </c>
      <c r="H13" s="14">
        <v>4867990.26</v>
      </c>
      <c r="I13" s="14">
        <v>4911544.34</v>
      </c>
      <c r="J13" s="14">
        <v>5007925.8099999996</v>
      </c>
      <c r="K13" s="14">
        <v>4819370.51</v>
      </c>
      <c r="L13" s="14">
        <v>4830990.26</v>
      </c>
      <c r="M13" s="14">
        <v>4773990.26</v>
      </c>
      <c r="N13" s="14">
        <v>4683990.26</v>
      </c>
      <c r="O13" s="14">
        <v>9664897.1999999993</v>
      </c>
      <c r="P13" s="14">
        <v>5709767.7699999996</v>
      </c>
      <c r="Q13" s="14">
        <f>SUM(E13:P13)</f>
        <v>63541770.779999986</v>
      </c>
    </row>
    <row r="14" spans="1:17" x14ac:dyDescent="0.25">
      <c r="A14" s="1" t="s">
        <v>3</v>
      </c>
      <c r="B14" s="14">
        <v>12995632</v>
      </c>
      <c r="C14" s="14">
        <v>2532000</v>
      </c>
      <c r="D14" s="14">
        <f t="shared" ref="D14:D75" si="2">SUM(B14+C14)</f>
        <v>15527632</v>
      </c>
      <c r="E14" s="14">
        <v>170500</v>
      </c>
      <c r="F14" s="14">
        <v>170500</v>
      </c>
      <c r="G14" s="14">
        <v>170500</v>
      </c>
      <c r="H14" s="14">
        <v>1017000</v>
      </c>
      <c r="I14" s="14">
        <v>3744586.11</v>
      </c>
      <c r="J14" s="14">
        <v>152000</v>
      </c>
      <c r="K14" s="14">
        <v>230058.33</v>
      </c>
      <c r="L14" s="14">
        <v>152000</v>
      </c>
      <c r="M14" s="14">
        <v>152000</v>
      </c>
      <c r="N14" s="14">
        <v>4708616.68</v>
      </c>
      <c r="O14" s="14">
        <v>152000</v>
      </c>
      <c r="P14" s="14">
        <v>3965741.67</v>
      </c>
      <c r="Q14" s="14">
        <f>SUM(E14:P14)</f>
        <v>14785502.789999999</v>
      </c>
    </row>
    <row r="15" spans="1:17" x14ac:dyDescent="0.25">
      <c r="A15" s="1" t="s">
        <v>4</v>
      </c>
      <c r="B15" s="14">
        <v>0</v>
      </c>
      <c r="C15" s="14"/>
      <c r="D15" s="14">
        <f t="shared" si="2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>SUM(E15:P15)</f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2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>SUM(E16:P16)</f>
        <v>0</v>
      </c>
    </row>
    <row r="17" spans="1:17" x14ac:dyDescent="0.25">
      <c r="A17" s="1" t="s">
        <v>6</v>
      </c>
      <c r="B17" s="14">
        <v>9614831</v>
      </c>
      <c r="C17" s="14">
        <v>-820272.61</v>
      </c>
      <c r="D17" s="14">
        <f t="shared" si="2"/>
        <v>8794558.3900000006</v>
      </c>
      <c r="E17" s="14">
        <v>706904.33</v>
      </c>
      <c r="F17" s="14">
        <v>710457.72</v>
      </c>
      <c r="G17" s="14">
        <v>731863.85</v>
      </c>
      <c r="H17" s="14">
        <v>733392.85</v>
      </c>
      <c r="I17" s="14">
        <v>725154.96</v>
      </c>
      <c r="J17" s="14">
        <v>733835.42</v>
      </c>
      <c r="K17" s="14">
        <v>721923.04</v>
      </c>
      <c r="L17" s="14">
        <v>728039.04</v>
      </c>
      <c r="M17" s="14">
        <v>719323.74</v>
      </c>
      <c r="N17" s="14">
        <v>705949.72</v>
      </c>
      <c r="O17" s="14">
        <v>755114</v>
      </c>
      <c r="P17" s="14">
        <v>744088.81</v>
      </c>
      <c r="Q17" s="14">
        <f>SUM(E17:P17)</f>
        <v>8716047.4800000004</v>
      </c>
    </row>
    <row r="18" spans="1:17" x14ac:dyDescent="0.25">
      <c r="A18" s="5" t="s">
        <v>7</v>
      </c>
      <c r="B18" s="15">
        <f>SUM(B19:B27)</f>
        <v>39185051</v>
      </c>
      <c r="C18" s="15">
        <f>SUM(C19:C27)</f>
        <v>107236547.77000001</v>
      </c>
      <c r="D18" s="15">
        <f>SUM(B18+C18)</f>
        <v>146421598.77000001</v>
      </c>
      <c r="E18" s="15">
        <f t="shared" ref="E18:Q18" si="3">SUM(E19:E27)</f>
        <v>364539.94</v>
      </c>
      <c r="F18" s="15">
        <f t="shared" si="3"/>
        <v>2605271.5099999998</v>
      </c>
      <c r="G18" s="15">
        <f t="shared" si="3"/>
        <v>779348.12000000011</v>
      </c>
      <c r="H18" s="15">
        <f t="shared" si="3"/>
        <v>1475929.6400000004</v>
      </c>
      <c r="I18" s="15">
        <f t="shared" si="3"/>
        <v>2007949.1300000001</v>
      </c>
      <c r="J18" s="15">
        <f t="shared" si="3"/>
        <v>1151208.4099999999</v>
      </c>
      <c r="K18" s="15">
        <f t="shared" si="3"/>
        <v>2423238.33</v>
      </c>
      <c r="L18" s="15">
        <f t="shared" si="3"/>
        <v>1376992.79</v>
      </c>
      <c r="M18" s="15">
        <f t="shared" si="3"/>
        <v>2579615.89</v>
      </c>
      <c r="N18" s="15">
        <f t="shared" si="3"/>
        <v>3152109.06</v>
      </c>
      <c r="O18" s="15">
        <f t="shared" si="3"/>
        <v>2677039.84</v>
      </c>
      <c r="P18" s="15">
        <f t="shared" si="3"/>
        <v>1410764.0699999998</v>
      </c>
      <c r="Q18" s="15">
        <f t="shared" si="3"/>
        <v>22004006.73</v>
      </c>
    </row>
    <row r="19" spans="1:17" x14ac:dyDescent="0.25">
      <c r="A19" s="1" t="s">
        <v>8</v>
      </c>
      <c r="B19" s="14">
        <v>3768000</v>
      </c>
      <c r="C19" s="14"/>
      <c r="D19" s="14">
        <f t="shared" si="2"/>
        <v>3768000</v>
      </c>
      <c r="E19" s="14">
        <v>364539.94</v>
      </c>
      <c r="F19" s="14">
        <v>240160.44</v>
      </c>
      <c r="G19" s="14">
        <v>13852.8</v>
      </c>
      <c r="H19" s="14">
        <v>256711.21</v>
      </c>
      <c r="I19" s="14">
        <v>516821.34</v>
      </c>
      <c r="J19" s="14">
        <v>250822.69</v>
      </c>
      <c r="K19" s="25">
        <v>146046.20000000001</v>
      </c>
      <c r="L19" s="14">
        <v>275939.40000000002</v>
      </c>
      <c r="M19" s="14">
        <v>277958.49</v>
      </c>
      <c r="N19" s="14">
        <v>419572.8</v>
      </c>
      <c r="O19" s="14">
        <v>266196.64</v>
      </c>
      <c r="P19" s="14">
        <v>266482.62</v>
      </c>
      <c r="Q19" s="14">
        <f t="shared" ref="Q19:Q27" si="4">SUM(E19:P19)</f>
        <v>3295104.57</v>
      </c>
    </row>
    <row r="20" spans="1:17" x14ac:dyDescent="0.25">
      <c r="A20" s="1" t="s">
        <v>9</v>
      </c>
      <c r="B20" s="14">
        <v>2853600</v>
      </c>
      <c r="C20" s="14">
        <v>2270746.0099999998</v>
      </c>
      <c r="D20" s="14">
        <f t="shared" si="2"/>
        <v>5124346.01</v>
      </c>
      <c r="E20" s="14">
        <v>0</v>
      </c>
      <c r="F20" s="14">
        <v>1540018</v>
      </c>
      <c r="G20" s="14">
        <v>0</v>
      </c>
      <c r="H20" s="14">
        <v>239348.86</v>
      </c>
      <c r="I20" s="14">
        <v>0</v>
      </c>
      <c r="J20" s="14">
        <v>2340.12</v>
      </c>
      <c r="K20" s="25">
        <v>499517.19</v>
      </c>
      <c r="L20" s="14">
        <v>0</v>
      </c>
      <c r="M20" s="14">
        <v>119578.86</v>
      </c>
      <c r="N20" s="14">
        <v>276768.71999999997</v>
      </c>
      <c r="O20" s="14">
        <v>61301</v>
      </c>
      <c r="P20" s="14">
        <v>1950.01</v>
      </c>
      <c r="Q20" s="14">
        <f t="shared" si="4"/>
        <v>2740822.76</v>
      </c>
    </row>
    <row r="21" spans="1:17" x14ac:dyDescent="0.25">
      <c r="A21" s="1" t="s">
        <v>10</v>
      </c>
      <c r="B21" s="14">
        <v>2850000</v>
      </c>
      <c r="C21" s="14">
        <v>1259550</v>
      </c>
      <c r="D21" s="14">
        <f t="shared" si="2"/>
        <v>4109550</v>
      </c>
      <c r="E21" s="14">
        <v>0</v>
      </c>
      <c r="F21" s="14">
        <v>110008.81</v>
      </c>
      <c r="G21" s="14">
        <v>148112.75</v>
      </c>
      <c r="H21" s="14">
        <v>477151.69</v>
      </c>
      <c r="I21" s="14">
        <v>376533.77</v>
      </c>
      <c r="J21" s="14">
        <v>246826.2</v>
      </c>
      <c r="K21" s="25">
        <v>294308.65999999997</v>
      </c>
      <c r="L21" s="14">
        <v>123633.03</v>
      </c>
      <c r="M21" s="14">
        <v>103557.9</v>
      </c>
      <c r="N21" s="14">
        <v>224496.43</v>
      </c>
      <c r="O21" s="14">
        <v>211030.85</v>
      </c>
      <c r="P21" s="14">
        <v>315489.07</v>
      </c>
      <c r="Q21" s="14">
        <f t="shared" si="4"/>
        <v>2631149.1599999997</v>
      </c>
    </row>
    <row r="22" spans="1:17" x14ac:dyDescent="0.25">
      <c r="A22" s="1" t="s">
        <v>11</v>
      </c>
      <c r="B22" s="14">
        <v>1865000</v>
      </c>
      <c r="C22" s="14">
        <v>-869005</v>
      </c>
      <c r="D22" s="14">
        <f t="shared" si="2"/>
        <v>995995</v>
      </c>
      <c r="E22" s="14">
        <v>0</v>
      </c>
      <c r="F22" s="14">
        <v>0</v>
      </c>
      <c r="G22" s="14">
        <v>2720</v>
      </c>
      <c r="H22" s="14">
        <v>8173.03</v>
      </c>
      <c r="I22" s="14">
        <v>49826.49</v>
      </c>
      <c r="J22" s="14">
        <v>3394.15</v>
      </c>
      <c r="K22" s="25">
        <v>129985.4</v>
      </c>
      <c r="L22" s="14">
        <v>7498.76</v>
      </c>
      <c r="M22" s="14">
        <v>7413.8</v>
      </c>
      <c r="N22" s="14">
        <v>70308.160000000003</v>
      </c>
      <c r="O22" s="14">
        <v>12320</v>
      </c>
      <c r="P22" s="14">
        <v>3995</v>
      </c>
      <c r="Q22" s="14">
        <f t="shared" si="4"/>
        <v>295634.79000000004</v>
      </c>
    </row>
    <row r="23" spans="1:17" x14ac:dyDescent="0.25">
      <c r="A23" s="1" t="s">
        <v>12</v>
      </c>
      <c r="B23" s="14">
        <v>1341992</v>
      </c>
      <c r="C23" s="14">
        <v>29460773.800000001</v>
      </c>
      <c r="D23" s="14">
        <f t="shared" si="2"/>
        <v>30802765.800000001</v>
      </c>
      <c r="E23" s="14">
        <v>0</v>
      </c>
      <c r="F23" s="14">
        <v>173040.16</v>
      </c>
      <c r="G23" s="14">
        <v>352538.77</v>
      </c>
      <c r="H23" s="14">
        <v>124417.35</v>
      </c>
      <c r="I23" s="14">
        <v>203266.02</v>
      </c>
      <c r="J23" s="14">
        <v>151420.07999999999</v>
      </c>
      <c r="K23" s="25">
        <v>166420.07999999999</v>
      </c>
      <c r="L23" s="14">
        <v>152709.82</v>
      </c>
      <c r="M23" s="14">
        <v>152403.01999999999</v>
      </c>
      <c r="N23" s="14">
        <v>21620.080000000002</v>
      </c>
      <c r="O23" s="14">
        <v>821005.75</v>
      </c>
      <c r="P23" s="14">
        <v>247384.48</v>
      </c>
      <c r="Q23" s="14">
        <f t="shared" si="4"/>
        <v>2566225.61</v>
      </c>
    </row>
    <row r="24" spans="1:17" x14ac:dyDescent="0.25">
      <c r="A24" s="1" t="s">
        <v>13</v>
      </c>
      <c r="B24" s="14">
        <v>1600000</v>
      </c>
      <c r="C24" s="14">
        <v>2880560</v>
      </c>
      <c r="D24" s="14">
        <f t="shared" si="2"/>
        <v>4480560</v>
      </c>
      <c r="E24" s="14">
        <v>0</v>
      </c>
      <c r="F24" s="14">
        <v>0</v>
      </c>
      <c r="G24" s="14">
        <v>0</v>
      </c>
      <c r="H24" s="14">
        <v>0</v>
      </c>
      <c r="I24" s="14">
        <v>318839.93</v>
      </c>
      <c r="J24" s="14">
        <v>0</v>
      </c>
      <c r="K24" s="25">
        <v>1680</v>
      </c>
      <c r="L24" s="14">
        <v>0</v>
      </c>
      <c r="M24" s="14">
        <v>0</v>
      </c>
      <c r="N24" s="14">
        <v>407359.12</v>
      </c>
      <c r="O24" s="14">
        <v>216815.32</v>
      </c>
      <c r="P24" s="14">
        <v>0</v>
      </c>
      <c r="Q24" s="14">
        <f t="shared" si="4"/>
        <v>944694.37000000011</v>
      </c>
    </row>
    <row r="25" spans="1:17" x14ac:dyDescent="0.25">
      <c r="A25" s="1" t="s">
        <v>14</v>
      </c>
      <c r="B25" s="14">
        <v>1578000</v>
      </c>
      <c r="C25" s="14">
        <v>18292881.23</v>
      </c>
      <c r="D25" s="14">
        <f t="shared" si="2"/>
        <v>19870881.23</v>
      </c>
      <c r="E25" s="14">
        <v>0</v>
      </c>
      <c r="F25" s="14">
        <v>68303.289999999994</v>
      </c>
      <c r="G25" s="14">
        <v>33038.22</v>
      </c>
      <c r="H25" s="14">
        <v>123739.08</v>
      </c>
      <c r="I25" s="14">
        <v>10820.29</v>
      </c>
      <c r="J25" s="14">
        <v>40075</v>
      </c>
      <c r="K25" s="25">
        <v>106950.58</v>
      </c>
      <c r="L25" s="14">
        <v>17647.68</v>
      </c>
      <c r="M25" s="14">
        <v>562992.19999999995</v>
      </c>
      <c r="N25" s="14">
        <v>2749.43</v>
      </c>
      <c r="O25" s="14">
        <v>275246.42</v>
      </c>
      <c r="P25" s="14">
        <v>59187.839999999997</v>
      </c>
      <c r="Q25" s="14">
        <f t="shared" si="4"/>
        <v>1300750.03</v>
      </c>
    </row>
    <row r="26" spans="1:17" x14ac:dyDescent="0.25">
      <c r="A26" s="1" t="s">
        <v>15</v>
      </c>
      <c r="B26" s="14">
        <v>20089459</v>
      </c>
      <c r="C26" s="14">
        <v>44274016.880000003</v>
      </c>
      <c r="D26" s="14">
        <f t="shared" si="2"/>
        <v>64363475.880000003</v>
      </c>
      <c r="E26" s="14">
        <v>0</v>
      </c>
      <c r="F26" s="14">
        <v>459040.96</v>
      </c>
      <c r="G26" s="14">
        <v>101168.51</v>
      </c>
      <c r="H26" s="14">
        <v>111312.62</v>
      </c>
      <c r="I26" s="14">
        <v>531841.29</v>
      </c>
      <c r="J26" s="14">
        <v>456330.17</v>
      </c>
      <c r="K26" s="25">
        <v>734189.12</v>
      </c>
      <c r="L26" s="14">
        <v>651633.16</v>
      </c>
      <c r="M26" s="14">
        <v>1162131.76</v>
      </c>
      <c r="N26" s="14">
        <v>1437634.32</v>
      </c>
      <c r="O26" s="14">
        <v>576135.86</v>
      </c>
      <c r="P26" s="14">
        <v>79616.05</v>
      </c>
      <c r="Q26" s="14">
        <f t="shared" si="4"/>
        <v>6301033.8200000003</v>
      </c>
    </row>
    <row r="27" spans="1:17" x14ac:dyDescent="0.25">
      <c r="A27" s="1" t="s">
        <v>16</v>
      </c>
      <c r="B27" s="14">
        <v>3239000</v>
      </c>
      <c r="C27" s="14">
        <v>9667024.8499999996</v>
      </c>
      <c r="D27" s="14">
        <f t="shared" si="2"/>
        <v>12906024.85</v>
      </c>
      <c r="E27" s="14">
        <v>0</v>
      </c>
      <c r="F27" s="14">
        <v>14699.85</v>
      </c>
      <c r="G27" s="14">
        <v>127917.07</v>
      </c>
      <c r="H27" s="14">
        <v>135075.79999999999</v>
      </c>
      <c r="I27" s="14">
        <v>0</v>
      </c>
      <c r="J27" s="14">
        <v>0</v>
      </c>
      <c r="K27" s="25">
        <v>344141.1</v>
      </c>
      <c r="L27" s="14">
        <v>147930.94</v>
      </c>
      <c r="M27" s="14">
        <v>193579.86</v>
      </c>
      <c r="N27" s="14">
        <v>291600</v>
      </c>
      <c r="O27" s="14">
        <v>236988</v>
      </c>
      <c r="P27" s="14">
        <v>436659</v>
      </c>
      <c r="Q27" s="14">
        <f t="shared" si="4"/>
        <v>1928591.62</v>
      </c>
    </row>
    <row r="28" spans="1:17" x14ac:dyDescent="0.25">
      <c r="A28" s="5" t="s">
        <v>17</v>
      </c>
      <c r="B28" s="15">
        <f>SUM(B29:B37)</f>
        <v>7107925</v>
      </c>
      <c r="C28" s="15">
        <f>SUM(C29:C37)</f>
        <v>30424516</v>
      </c>
      <c r="D28" s="15">
        <f>SUM(B28+C28)</f>
        <v>37532441</v>
      </c>
      <c r="E28" s="15">
        <f t="shared" ref="E28:Q28" si="5">SUM(E29:E37)</f>
        <v>0</v>
      </c>
      <c r="F28" s="15">
        <f t="shared" si="5"/>
        <v>638940.03</v>
      </c>
      <c r="G28" s="15">
        <f t="shared" si="5"/>
        <v>770857.41</v>
      </c>
      <c r="H28" s="15">
        <f t="shared" si="5"/>
        <v>370518.58999999997</v>
      </c>
      <c r="I28" s="15">
        <f t="shared" si="5"/>
        <v>640282.53</v>
      </c>
      <c r="J28" s="15">
        <f>SUM(J29:J37)</f>
        <v>43816.71</v>
      </c>
      <c r="K28" s="15">
        <f t="shared" si="5"/>
        <v>848383.5</v>
      </c>
      <c r="L28" s="15">
        <f t="shared" si="5"/>
        <v>32237.56</v>
      </c>
      <c r="M28" s="15">
        <f>SUM(M29:M37)</f>
        <v>682273.96</v>
      </c>
      <c r="N28" s="15">
        <f t="shared" si="5"/>
        <v>957128.69</v>
      </c>
      <c r="O28" s="15">
        <f t="shared" si="5"/>
        <v>53264.000000000007</v>
      </c>
      <c r="P28" s="15">
        <f t="shared" si="5"/>
        <v>92487.74</v>
      </c>
      <c r="Q28" s="15">
        <f t="shared" si="5"/>
        <v>5130190.7199999988</v>
      </c>
    </row>
    <row r="29" spans="1:17" x14ac:dyDescent="0.25">
      <c r="A29" s="1" t="s">
        <v>18</v>
      </c>
      <c r="B29" s="14">
        <v>820950</v>
      </c>
      <c r="C29" s="14">
        <v>2105668.83</v>
      </c>
      <c r="D29" s="14">
        <f t="shared" si="2"/>
        <v>2926618.83</v>
      </c>
      <c r="E29" s="14">
        <v>0</v>
      </c>
      <c r="F29" s="14">
        <v>0</v>
      </c>
      <c r="G29" s="14">
        <v>69118.210000000006</v>
      </c>
      <c r="H29" s="14">
        <v>30186.23</v>
      </c>
      <c r="I29" s="14">
        <v>7016.1</v>
      </c>
      <c r="J29" s="14">
        <v>13660.3</v>
      </c>
      <c r="K29" s="25">
        <v>34208.61</v>
      </c>
      <c r="L29" s="14">
        <v>18600.7</v>
      </c>
      <c r="M29" s="14">
        <v>50159.6</v>
      </c>
      <c r="N29" s="14">
        <v>73025.149999999994</v>
      </c>
      <c r="O29" s="14">
        <v>19177.16</v>
      </c>
      <c r="P29" s="14">
        <v>49990.47</v>
      </c>
      <c r="Q29" s="14">
        <f t="shared" ref="Q29:Q37" si="6">SUM(E29:P29)</f>
        <v>365142.53</v>
      </c>
    </row>
    <row r="30" spans="1:17" x14ac:dyDescent="0.25">
      <c r="A30" s="1" t="s">
        <v>19</v>
      </c>
      <c r="B30" s="14">
        <v>67200</v>
      </c>
      <c r="C30" s="14">
        <v>115400</v>
      </c>
      <c r="D30" s="14">
        <f t="shared" si="2"/>
        <v>182600</v>
      </c>
      <c r="E30" s="14">
        <v>0</v>
      </c>
      <c r="F30" s="14">
        <v>0</v>
      </c>
      <c r="G30" s="14">
        <v>1486.8</v>
      </c>
      <c r="H30" s="14">
        <v>0</v>
      </c>
      <c r="I30" s="14">
        <v>0</v>
      </c>
      <c r="J30" s="14">
        <v>2242</v>
      </c>
      <c r="K30" s="25">
        <v>26355.3</v>
      </c>
      <c r="L30" s="14">
        <v>0</v>
      </c>
      <c r="M30" s="14">
        <v>15820</v>
      </c>
      <c r="N30" s="14">
        <v>1364.99</v>
      </c>
      <c r="O30" s="14">
        <v>0</v>
      </c>
      <c r="P30" s="14">
        <v>0</v>
      </c>
      <c r="Q30" s="14">
        <f t="shared" si="6"/>
        <v>47269.09</v>
      </c>
    </row>
    <row r="31" spans="1:17" x14ac:dyDescent="0.25">
      <c r="A31" s="1" t="s">
        <v>20</v>
      </c>
      <c r="B31" s="14">
        <v>673080</v>
      </c>
      <c r="C31" s="14">
        <v>90109.86</v>
      </c>
      <c r="D31" s="14">
        <f t="shared" si="2"/>
        <v>763189.86</v>
      </c>
      <c r="E31" s="14">
        <v>0</v>
      </c>
      <c r="F31" s="14">
        <v>0</v>
      </c>
      <c r="G31" s="14">
        <v>23098.39</v>
      </c>
      <c r="H31" s="14">
        <v>107912.66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105021.4</v>
      </c>
      <c r="O31" s="14">
        <v>12804.99</v>
      </c>
      <c r="P31" s="14">
        <v>2049.86</v>
      </c>
      <c r="Q31" s="14">
        <f t="shared" si="6"/>
        <v>250887.3</v>
      </c>
    </row>
    <row r="32" spans="1:17" x14ac:dyDescent="0.25">
      <c r="A32" s="1" t="s">
        <v>21</v>
      </c>
      <c r="B32" s="14">
        <v>0</v>
      </c>
      <c r="C32" s="14">
        <v>0</v>
      </c>
      <c r="D32" s="14">
        <f t="shared" si="2"/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6"/>
        <v>0</v>
      </c>
    </row>
    <row r="33" spans="1:17" x14ac:dyDescent="0.25">
      <c r="A33" s="1" t="s">
        <v>22</v>
      </c>
      <c r="B33" s="14">
        <v>264000</v>
      </c>
      <c r="C33" s="14">
        <v>445403.01</v>
      </c>
      <c r="D33" s="14">
        <f t="shared" si="2"/>
        <v>709403.01</v>
      </c>
      <c r="E33" s="14">
        <v>0</v>
      </c>
      <c r="F33" s="14">
        <v>0</v>
      </c>
      <c r="G33" s="14">
        <v>0</v>
      </c>
      <c r="H33" s="14">
        <v>2441.9899999999998</v>
      </c>
      <c r="I33" s="14">
        <v>0</v>
      </c>
      <c r="J33" s="14">
        <v>724.99</v>
      </c>
      <c r="K33" s="14">
        <v>2737.6</v>
      </c>
      <c r="L33" s="14">
        <v>2209.9</v>
      </c>
      <c r="M33" s="14">
        <v>11587.22</v>
      </c>
      <c r="N33" s="14">
        <v>986</v>
      </c>
      <c r="O33" s="14">
        <v>2563</v>
      </c>
      <c r="P33" s="14">
        <v>3803.01</v>
      </c>
      <c r="Q33" s="14">
        <f t="shared" si="6"/>
        <v>27053.71</v>
      </c>
    </row>
    <row r="34" spans="1:17" x14ac:dyDescent="0.25">
      <c r="A34" s="1" t="s">
        <v>23</v>
      </c>
      <c r="B34" s="14">
        <v>100000</v>
      </c>
      <c r="C34" s="14">
        <v>75706.38</v>
      </c>
      <c r="D34" s="14">
        <f t="shared" si="2"/>
        <v>175706.38</v>
      </c>
      <c r="E34" s="14">
        <v>0</v>
      </c>
      <c r="F34" s="14">
        <v>0.01</v>
      </c>
      <c r="G34" s="14">
        <v>2305</v>
      </c>
      <c r="H34" s="14">
        <v>519.99</v>
      </c>
      <c r="I34" s="14">
        <v>0</v>
      </c>
      <c r="J34" s="14">
        <v>4852</v>
      </c>
      <c r="K34" s="14">
        <v>10536.24</v>
      </c>
      <c r="L34" s="14">
        <v>3362</v>
      </c>
      <c r="M34" s="14">
        <v>1274.1400000000001</v>
      </c>
      <c r="N34" s="14">
        <v>8054.57</v>
      </c>
      <c r="O34" s="14">
        <v>15081.84</v>
      </c>
      <c r="P34" s="14">
        <v>27901.38</v>
      </c>
      <c r="Q34" s="14">
        <f t="shared" si="6"/>
        <v>73887.17</v>
      </c>
    </row>
    <row r="35" spans="1:17" x14ac:dyDescent="0.25">
      <c r="A35" s="1" t="s">
        <v>24</v>
      </c>
      <c r="B35" s="14">
        <v>3704600</v>
      </c>
      <c r="C35" s="14">
        <v>3625500</v>
      </c>
      <c r="D35" s="14">
        <f t="shared" si="2"/>
        <v>7330100</v>
      </c>
      <c r="E35" s="14">
        <v>0</v>
      </c>
      <c r="F35" s="14">
        <v>600000</v>
      </c>
      <c r="G35" s="14">
        <v>609150.13</v>
      </c>
      <c r="H35" s="14">
        <v>3084.08</v>
      </c>
      <c r="I35" s="14">
        <v>600000</v>
      </c>
      <c r="J35" s="14">
        <v>1500</v>
      </c>
      <c r="K35" s="14">
        <v>604689.31999999995</v>
      </c>
      <c r="L35" s="14">
        <v>0</v>
      </c>
      <c r="M35" s="14">
        <v>600385</v>
      </c>
      <c r="N35" s="14">
        <v>610394.36</v>
      </c>
      <c r="O35" s="14">
        <v>1746.01</v>
      </c>
      <c r="P35" s="14">
        <v>0</v>
      </c>
      <c r="Q35" s="14">
        <f t="shared" si="6"/>
        <v>3630948.8999999994</v>
      </c>
    </row>
    <row r="36" spans="1:17" x14ac:dyDescent="0.25">
      <c r="A36" s="1" t="s">
        <v>25</v>
      </c>
      <c r="B36" s="14">
        <v>0</v>
      </c>
      <c r="C36" s="14"/>
      <c r="D36" s="14">
        <f t="shared" si="2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6"/>
        <v>0</v>
      </c>
    </row>
    <row r="37" spans="1:17" x14ac:dyDescent="0.25">
      <c r="A37" s="1" t="s">
        <v>26</v>
      </c>
      <c r="B37" s="14">
        <v>1478095</v>
      </c>
      <c r="C37" s="14">
        <v>23966727.920000002</v>
      </c>
      <c r="D37" s="14">
        <f t="shared" si="2"/>
        <v>25444822.920000002</v>
      </c>
      <c r="E37" s="14">
        <v>0</v>
      </c>
      <c r="F37" s="14">
        <v>38940.019999999997</v>
      </c>
      <c r="G37" s="14">
        <v>65698.880000000005</v>
      </c>
      <c r="H37" s="14">
        <v>226373.64</v>
      </c>
      <c r="I37" s="14">
        <v>33266.43</v>
      </c>
      <c r="J37" s="14">
        <v>20837.419999999998</v>
      </c>
      <c r="K37" s="14">
        <v>169856.43</v>
      </c>
      <c r="L37" s="14">
        <v>8064.96</v>
      </c>
      <c r="M37" s="14">
        <v>3048</v>
      </c>
      <c r="N37" s="14">
        <v>158282.22</v>
      </c>
      <c r="O37" s="14">
        <v>1891</v>
      </c>
      <c r="P37" s="14">
        <v>8743.02</v>
      </c>
      <c r="Q37" s="14">
        <f t="shared" si="6"/>
        <v>735002.02</v>
      </c>
    </row>
    <row r="38" spans="1:17" x14ac:dyDescent="0.25">
      <c r="A38" s="5" t="s">
        <v>27</v>
      </c>
      <c r="B38" s="15">
        <f>SUM(B39:B46)</f>
        <v>140535800</v>
      </c>
      <c r="C38" s="15">
        <f>SUM(C39:C46)</f>
        <v>7200000</v>
      </c>
      <c r="D38" s="15">
        <f>SUM(B38+C38)</f>
        <v>147735800</v>
      </c>
      <c r="E38" s="15">
        <f t="shared" ref="E38" si="7">SUM(E39:E46)</f>
        <v>0</v>
      </c>
      <c r="F38" s="15">
        <f t="shared" ref="F38:Q38" si="8">SUM(F39:F46)</f>
        <v>22822633.34</v>
      </c>
      <c r="G38" s="15">
        <f t="shared" si="8"/>
        <v>11561316.67</v>
      </c>
      <c r="H38" s="15">
        <f t="shared" si="8"/>
        <v>13602319.67</v>
      </c>
      <c r="I38" s="15">
        <f t="shared" si="8"/>
        <v>11511316.67</v>
      </c>
      <c r="J38" s="15">
        <f t="shared" si="8"/>
        <v>11461316.67</v>
      </c>
      <c r="K38" s="15">
        <f t="shared" si="8"/>
        <v>11501316.67</v>
      </c>
      <c r="L38" s="15">
        <f t="shared" si="8"/>
        <v>11571316.67</v>
      </c>
      <c r="M38" s="15">
        <f t="shared" si="8"/>
        <v>11511316.67</v>
      </c>
      <c r="N38" s="15">
        <f t="shared" si="8"/>
        <v>11511316.67</v>
      </c>
      <c r="O38" s="15">
        <f t="shared" si="8"/>
        <v>11511316.67</v>
      </c>
      <c r="P38" s="15">
        <f t="shared" si="8"/>
        <v>11511316.630000001</v>
      </c>
      <c r="Q38" s="15">
        <f t="shared" si="8"/>
        <v>140076803</v>
      </c>
    </row>
    <row r="39" spans="1:17" x14ac:dyDescent="0.25">
      <c r="A39" s="1" t="s">
        <v>28</v>
      </c>
      <c r="B39" s="14">
        <v>140535800</v>
      </c>
      <c r="C39" s="14">
        <v>3600000</v>
      </c>
      <c r="D39" s="14">
        <f t="shared" si="2"/>
        <v>144135800</v>
      </c>
      <c r="E39" s="14">
        <v>0</v>
      </c>
      <c r="F39" s="14">
        <v>22822633.34</v>
      </c>
      <c r="G39" s="14">
        <v>11561316.67</v>
      </c>
      <c r="H39" s="14">
        <v>11661316.67</v>
      </c>
      <c r="I39" s="24">
        <v>11511316.67</v>
      </c>
      <c r="J39" s="14">
        <v>11461316.67</v>
      </c>
      <c r="K39" s="14">
        <v>11501316.67</v>
      </c>
      <c r="L39" s="14">
        <v>11571316.67</v>
      </c>
      <c r="M39" s="14">
        <v>11511316.67</v>
      </c>
      <c r="N39" s="14">
        <v>11511316.67</v>
      </c>
      <c r="O39" s="14">
        <v>11511316.67</v>
      </c>
      <c r="P39" s="14">
        <v>11511316.630000001</v>
      </c>
      <c r="Q39" s="14">
        <f t="shared" ref="Q39:Q46" si="9">SUM(E39:P39)</f>
        <v>138135800</v>
      </c>
    </row>
    <row r="40" spans="1:17" x14ac:dyDescent="0.25">
      <c r="A40" s="1" t="s">
        <v>29</v>
      </c>
      <c r="B40" s="14">
        <v>0</v>
      </c>
      <c r="C40" s="14"/>
      <c r="D40" s="14">
        <f t="shared" si="2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si="9"/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2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9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2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9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2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9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2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9"/>
        <v>0</v>
      </c>
    </row>
    <row r="45" spans="1:17" x14ac:dyDescent="0.25">
      <c r="A45" s="1" t="s">
        <v>34</v>
      </c>
      <c r="B45" s="14">
        <v>0</v>
      </c>
      <c r="C45" s="14">
        <v>3600000</v>
      </c>
      <c r="D45" s="14">
        <f t="shared" si="2"/>
        <v>3600000</v>
      </c>
      <c r="E45" s="14">
        <v>0</v>
      </c>
      <c r="F45" s="14">
        <v>0</v>
      </c>
      <c r="G45" s="14">
        <v>0</v>
      </c>
      <c r="H45" s="14">
        <v>1941003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9"/>
        <v>1941003</v>
      </c>
    </row>
    <row r="46" spans="1:17" x14ac:dyDescent="0.25">
      <c r="A46" s="1" t="s">
        <v>35</v>
      </c>
      <c r="B46" s="14">
        <v>0</v>
      </c>
      <c r="C46" s="14"/>
      <c r="D46" s="14">
        <f t="shared" si="2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9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0">SUM(E48:E53)</f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  <c r="Q47" s="15">
        <f t="shared" si="10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2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1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2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1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2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1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2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1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2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1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2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1"/>
        <v>0</v>
      </c>
    </row>
    <row r="54" spans="1:17" x14ac:dyDescent="0.25">
      <c r="A54" s="5" t="s">
        <v>43</v>
      </c>
      <c r="B54" s="15">
        <f>SUM(B55:B63)</f>
        <v>17978409</v>
      </c>
      <c r="C54" s="15">
        <f>SUM(C55:C63)</f>
        <v>48763751.270000003</v>
      </c>
      <c r="D54" s="15">
        <f>SUM(B54+C54)</f>
        <v>66742160.270000003</v>
      </c>
      <c r="E54" s="15">
        <f t="shared" ref="E54:Q54" si="12">SUM(E55:E63)</f>
        <v>0</v>
      </c>
      <c r="F54" s="15">
        <f t="shared" si="12"/>
        <v>315911.68000000005</v>
      </c>
      <c r="G54" s="15">
        <f t="shared" si="12"/>
        <v>17237.29</v>
      </c>
      <c r="H54" s="15">
        <f t="shared" si="12"/>
        <v>0</v>
      </c>
      <c r="I54" s="15">
        <f t="shared" si="12"/>
        <v>0</v>
      </c>
      <c r="J54" s="15">
        <f t="shared" si="12"/>
        <v>760392</v>
      </c>
      <c r="K54" s="15">
        <f t="shared" si="12"/>
        <v>363522.6</v>
      </c>
      <c r="L54" s="15">
        <f t="shared" si="12"/>
        <v>77172</v>
      </c>
      <c r="M54" s="15">
        <f t="shared" si="12"/>
        <v>451429.06</v>
      </c>
      <c r="N54" s="15">
        <f t="shared" si="12"/>
        <v>6101000</v>
      </c>
      <c r="O54" s="15">
        <f t="shared" si="12"/>
        <v>509720.32000000001</v>
      </c>
      <c r="P54" s="15">
        <f t="shared" si="12"/>
        <v>1601638.57</v>
      </c>
      <c r="Q54" s="15">
        <f t="shared" si="12"/>
        <v>10198023.52</v>
      </c>
    </row>
    <row r="55" spans="1:17" x14ac:dyDescent="0.25">
      <c r="A55" s="1" t="s">
        <v>44</v>
      </c>
      <c r="B55" s="14">
        <v>858409</v>
      </c>
      <c r="C55" s="14">
        <v>5923906.1500000004</v>
      </c>
      <c r="D55" s="14">
        <f t="shared" si="2"/>
        <v>6782315.1500000004</v>
      </c>
      <c r="E55" s="14">
        <v>0</v>
      </c>
      <c r="F55" s="14">
        <v>141237.97</v>
      </c>
      <c r="G55" s="14">
        <v>17237.29</v>
      </c>
      <c r="H55" s="14">
        <v>0</v>
      </c>
      <c r="I55" s="14">
        <v>0</v>
      </c>
      <c r="J55" s="14"/>
      <c r="K55" s="14">
        <v>0</v>
      </c>
      <c r="L55" s="14">
        <v>0</v>
      </c>
      <c r="M55" s="14">
        <v>0</v>
      </c>
      <c r="N55" s="14">
        <v>0</v>
      </c>
      <c r="O55" s="14">
        <v>8920.2999999999993</v>
      </c>
      <c r="P55" s="14">
        <v>130630.45</v>
      </c>
      <c r="Q55" s="14">
        <f t="shared" ref="Q55:Q63" si="13">SUM(E55:P55)</f>
        <v>298026.01</v>
      </c>
    </row>
    <row r="56" spans="1:17" x14ac:dyDescent="0.25">
      <c r="A56" s="1" t="s">
        <v>45</v>
      </c>
      <c r="B56" s="14">
        <v>125000</v>
      </c>
      <c r="C56" s="14">
        <v>684000</v>
      </c>
      <c r="D56" s="14">
        <f t="shared" si="2"/>
        <v>809000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3"/>
        <v>0</v>
      </c>
    </row>
    <row r="57" spans="1:17" x14ac:dyDescent="0.25">
      <c r="A57" s="1" t="s">
        <v>46</v>
      </c>
      <c r="B57" s="14">
        <v>15000000</v>
      </c>
      <c r="C57" s="14">
        <v>15211634.300000001</v>
      </c>
      <c r="D57" s="14">
        <f t="shared" si="2"/>
        <v>30211634.300000001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760392</v>
      </c>
      <c r="K57" s="25">
        <v>363522.6</v>
      </c>
      <c r="L57" s="14">
        <v>77172</v>
      </c>
      <c r="M57" s="14">
        <v>451429.06</v>
      </c>
      <c r="N57" s="14">
        <v>0</v>
      </c>
      <c r="O57" s="14">
        <v>424800</v>
      </c>
      <c r="P57" s="14">
        <v>1471008.12</v>
      </c>
      <c r="Q57" s="14">
        <f t="shared" si="13"/>
        <v>3548323.7800000003</v>
      </c>
    </row>
    <row r="58" spans="1:17" x14ac:dyDescent="0.25">
      <c r="A58" s="1" t="s">
        <v>47</v>
      </c>
      <c r="B58" s="14">
        <v>0</v>
      </c>
      <c r="C58" s="14">
        <v>17400000</v>
      </c>
      <c r="D58" s="14">
        <f t="shared" si="2"/>
        <v>17400000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5906000</v>
      </c>
      <c r="O58" s="14">
        <v>0</v>
      </c>
      <c r="P58" s="14">
        <v>0</v>
      </c>
      <c r="Q58" s="14">
        <f t="shared" si="13"/>
        <v>5906000</v>
      </c>
    </row>
    <row r="59" spans="1:17" x14ac:dyDescent="0.25">
      <c r="A59" s="1" t="s">
        <v>48</v>
      </c>
      <c r="B59" s="14">
        <v>1895000</v>
      </c>
      <c r="C59" s="14">
        <v>6989010.8200000003</v>
      </c>
      <c r="D59" s="14">
        <f t="shared" si="2"/>
        <v>8884010.8200000003</v>
      </c>
      <c r="E59" s="14">
        <v>0</v>
      </c>
      <c r="F59" s="14">
        <v>174673.7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76000.02</v>
      </c>
      <c r="P59" s="14">
        <v>0</v>
      </c>
      <c r="Q59" s="14">
        <f t="shared" si="13"/>
        <v>250673.72000000003</v>
      </c>
    </row>
    <row r="60" spans="1:17" x14ac:dyDescent="0.25">
      <c r="A60" s="1" t="s">
        <v>49</v>
      </c>
      <c r="B60" s="14">
        <v>0</v>
      </c>
      <c r="C60" s="14">
        <v>151600</v>
      </c>
      <c r="D60" s="14">
        <f t="shared" si="2"/>
        <v>151600</v>
      </c>
      <c r="E60" s="14">
        <v>0</v>
      </c>
      <c r="F60" s="14">
        <v>0.01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3"/>
        <v>0.01</v>
      </c>
    </row>
    <row r="61" spans="1:17" x14ac:dyDescent="0.25">
      <c r="A61" s="1" t="s">
        <v>50</v>
      </c>
      <c r="B61" s="14">
        <v>0</v>
      </c>
      <c r="C61" s="14"/>
      <c r="D61" s="14">
        <f t="shared" si="2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3"/>
        <v>0</v>
      </c>
    </row>
    <row r="62" spans="1:17" x14ac:dyDescent="0.25">
      <c r="A62" s="1" t="s">
        <v>51</v>
      </c>
      <c r="B62" s="14">
        <v>0</v>
      </c>
      <c r="C62" s="14">
        <v>2433600</v>
      </c>
      <c r="D62" s="14">
        <f t="shared" si="2"/>
        <v>2433600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195000</v>
      </c>
      <c r="O62" s="14">
        <v>0</v>
      </c>
      <c r="P62" s="14">
        <v>0</v>
      </c>
      <c r="Q62" s="14">
        <f t="shared" si="13"/>
        <v>195000</v>
      </c>
    </row>
    <row r="63" spans="1:17" x14ac:dyDescent="0.25">
      <c r="A63" s="1" t="s">
        <v>52</v>
      </c>
      <c r="B63" s="14">
        <v>100000</v>
      </c>
      <c r="C63" s="14">
        <v>-30000</v>
      </c>
      <c r="D63" s="14">
        <f t="shared" si="2"/>
        <v>70000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si="13"/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>SUM(B64+C64)</f>
        <v>450000</v>
      </c>
      <c r="E64" s="15">
        <f t="shared" ref="E64:Q64" si="14">SUM(E65:E68)</f>
        <v>0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5">
        <f t="shared" si="14"/>
        <v>0</v>
      </c>
      <c r="L64" s="15">
        <f t="shared" si="14"/>
        <v>0</v>
      </c>
      <c r="M64" s="15">
        <f t="shared" si="14"/>
        <v>330400</v>
      </c>
      <c r="N64" s="15">
        <f t="shared" si="14"/>
        <v>0</v>
      </c>
      <c r="O64" s="15">
        <f t="shared" si="14"/>
        <v>0</v>
      </c>
      <c r="P64" s="15">
        <f t="shared" si="14"/>
        <v>0</v>
      </c>
      <c r="Q64" s="15">
        <f t="shared" si="14"/>
        <v>330400</v>
      </c>
    </row>
    <row r="65" spans="1:17" x14ac:dyDescent="0.25">
      <c r="A65" s="1" t="s">
        <v>54</v>
      </c>
      <c r="B65" s="14">
        <v>0</v>
      </c>
      <c r="C65" s="14">
        <v>450000</v>
      </c>
      <c r="D65" s="14">
        <f t="shared" si="2"/>
        <v>450000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330400</v>
      </c>
      <c r="N65" s="14">
        <v>0</v>
      </c>
      <c r="O65" s="14">
        <v>0</v>
      </c>
      <c r="P65" s="14">
        <v>0</v>
      </c>
      <c r="Q65" s="14">
        <f>SUM(E65:P65)</f>
        <v>330400</v>
      </c>
    </row>
    <row r="66" spans="1:17" x14ac:dyDescent="0.25">
      <c r="A66" s="1" t="s">
        <v>55</v>
      </c>
      <c r="B66" s="14">
        <v>0</v>
      </c>
      <c r="C66" s="14"/>
      <c r="D66" s="14">
        <f t="shared" si="2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2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2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15">SUM(E70:E71)</f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2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2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16">SUM(E73:E75)</f>
        <v>0</v>
      </c>
      <c r="F72" s="15">
        <f t="shared" si="16"/>
        <v>0</v>
      </c>
      <c r="G72" s="15">
        <f t="shared" si="16"/>
        <v>0</v>
      </c>
      <c r="H72" s="15">
        <f t="shared" si="16"/>
        <v>0</v>
      </c>
      <c r="I72" s="15">
        <f t="shared" si="16"/>
        <v>0</v>
      </c>
      <c r="J72" s="15">
        <f t="shared" si="16"/>
        <v>0</v>
      </c>
      <c r="K72" s="15">
        <f t="shared" si="16"/>
        <v>0</v>
      </c>
      <c r="L72" s="15">
        <f t="shared" si="16"/>
        <v>0</v>
      </c>
      <c r="M72" s="15">
        <f t="shared" si="16"/>
        <v>0</v>
      </c>
      <c r="N72" s="15">
        <f t="shared" si="16"/>
        <v>0</v>
      </c>
      <c r="O72" s="15">
        <f t="shared" si="16"/>
        <v>0</v>
      </c>
      <c r="P72" s="15">
        <f t="shared" si="16"/>
        <v>0</v>
      </c>
      <c r="Q72" s="15">
        <f t="shared" si="16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2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2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2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17">SUM(E78:E79)</f>
        <v>0</v>
      </c>
      <c r="F77" s="15">
        <f t="shared" si="17"/>
        <v>0</v>
      </c>
      <c r="G77" s="15">
        <f t="shared" si="17"/>
        <v>0</v>
      </c>
      <c r="H77" s="15">
        <f t="shared" si="17"/>
        <v>0</v>
      </c>
      <c r="I77" s="15">
        <f t="shared" si="17"/>
        <v>0</v>
      </c>
      <c r="J77" s="15">
        <f t="shared" si="17"/>
        <v>0</v>
      </c>
      <c r="K77" s="15">
        <f t="shared" si="17"/>
        <v>0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 t="shared" si="17"/>
        <v>0</v>
      </c>
      <c r="Q77" s="15">
        <f t="shared" si="17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18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18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19">SUM(E81:E82)</f>
        <v>0</v>
      </c>
      <c r="F80" s="15">
        <f t="shared" si="19"/>
        <v>0</v>
      </c>
      <c r="G80" s="15">
        <f t="shared" si="19"/>
        <v>0</v>
      </c>
      <c r="H80" s="15">
        <f t="shared" si="19"/>
        <v>0</v>
      </c>
      <c r="I80" s="15">
        <f t="shared" si="19"/>
        <v>0</v>
      </c>
      <c r="J80" s="15">
        <f t="shared" si="19"/>
        <v>0</v>
      </c>
      <c r="K80" s="15">
        <f t="shared" si="19"/>
        <v>0</v>
      </c>
      <c r="L80" s="15">
        <f t="shared" si="19"/>
        <v>0</v>
      </c>
      <c r="M80" s="15">
        <f t="shared" si="19"/>
        <v>0</v>
      </c>
      <c r="N80" s="15">
        <f t="shared" si="19"/>
        <v>0</v>
      </c>
      <c r="O80" s="15">
        <f t="shared" si="19"/>
        <v>0</v>
      </c>
      <c r="P80" s="15">
        <f t="shared" si="19"/>
        <v>0</v>
      </c>
      <c r="Q80" s="15">
        <f t="shared" si="19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0">SUM(B81+C81)</f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0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1">SUM(E84)</f>
        <v>0</v>
      </c>
      <c r="F83" s="15">
        <f t="shared" si="21"/>
        <v>0</v>
      </c>
      <c r="G83" s="15">
        <f t="shared" si="21"/>
        <v>0</v>
      </c>
      <c r="H83" s="15">
        <f t="shared" si="21"/>
        <v>0</v>
      </c>
      <c r="I83" s="15">
        <f t="shared" si="21"/>
        <v>0</v>
      </c>
      <c r="J83" s="15">
        <f t="shared" si="21"/>
        <v>0</v>
      </c>
      <c r="K83" s="15">
        <f t="shared" si="21"/>
        <v>0</v>
      </c>
      <c r="L83" s="15">
        <f t="shared" ref="L83" si="22">SUM(L84)</f>
        <v>0</v>
      </c>
      <c r="M83" s="15">
        <f t="shared" si="21"/>
        <v>0</v>
      </c>
      <c r="N83" s="15">
        <f t="shared" si="21"/>
        <v>0</v>
      </c>
      <c r="O83" s="15">
        <f t="shared" si="21"/>
        <v>0</v>
      </c>
      <c r="P83" s="15">
        <f t="shared" si="21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3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293623009</v>
      </c>
      <c r="C85" s="17">
        <f>+C12+C18+C28+C38+C47+C54+C64+C69+C72+C77+C80+C83</f>
        <v>194074813.43000004</v>
      </c>
      <c r="D85" s="17">
        <f t="shared" ref="D85" si="24">+D12+D18+D28+D38+D47+D54+D64+D69+D72+D77+D80+D83</f>
        <v>487697822.43000001</v>
      </c>
      <c r="E85" s="17">
        <f t="shared" ref="E85:Q85" si="25">+E12+E18+E28+E38+E47+E54+E64+E69+E72+E77+E80+E83</f>
        <v>5937267.8600000003</v>
      </c>
      <c r="F85" s="18">
        <f t="shared" si="25"/>
        <v>31981704.539999999</v>
      </c>
      <c r="G85" s="17">
        <f t="shared" si="25"/>
        <v>18889113.599999998</v>
      </c>
      <c r="H85" s="18">
        <f t="shared" si="25"/>
        <v>22067151.009999998</v>
      </c>
      <c r="I85" s="17">
        <f t="shared" si="25"/>
        <v>23540833.740000002</v>
      </c>
      <c r="J85" s="18">
        <f>+J12+J18+J28+J38+J47+J54+J64+J69+J72+J77+J80+J83</f>
        <v>19310495.02</v>
      </c>
      <c r="K85" s="17">
        <f t="shared" si="25"/>
        <v>20907812.980000004</v>
      </c>
      <c r="L85" s="18">
        <f t="shared" si="25"/>
        <v>18768748.32</v>
      </c>
      <c r="M85" s="17">
        <f t="shared" si="25"/>
        <v>21200349.580000002</v>
      </c>
      <c r="N85" s="18">
        <f t="shared" si="25"/>
        <v>31820111.079999998</v>
      </c>
      <c r="O85" s="17">
        <f t="shared" si="25"/>
        <v>25323352.030000001</v>
      </c>
      <c r="P85" s="18">
        <f t="shared" si="25"/>
        <v>25035805.260000002</v>
      </c>
      <c r="Q85" s="17">
        <f t="shared" si="25"/>
        <v>264782745.02000001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  <c r="D92" s="23"/>
    </row>
    <row r="93" spans="1:17" ht="30" x14ac:dyDescent="0.25">
      <c r="A93" s="13" t="s">
        <v>99</v>
      </c>
      <c r="B93" s="20"/>
      <c r="C93" s="20"/>
      <c r="D93" s="23"/>
    </row>
    <row r="94" spans="1:17" ht="30" x14ac:dyDescent="0.25">
      <c r="A94" s="13" t="s">
        <v>100</v>
      </c>
      <c r="D94" s="23"/>
    </row>
    <row r="95" spans="1:17" x14ac:dyDescent="0.25">
      <c r="A95" s="13" t="s">
        <v>101</v>
      </c>
      <c r="D95" s="23"/>
    </row>
    <row r="96" spans="1:17" ht="30" x14ac:dyDescent="0.25">
      <c r="A96" s="13" t="s">
        <v>102</v>
      </c>
      <c r="D96" s="23"/>
    </row>
    <row r="97" spans="1:15" x14ac:dyDescent="0.25">
      <c r="D97" s="23"/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6" t="s">
        <v>104</v>
      </c>
      <c r="L99" s="26"/>
      <c r="M99" s="26"/>
      <c r="N99" s="26"/>
      <c r="O99" s="26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7" t="s">
        <v>106</v>
      </c>
      <c r="L102" s="27"/>
      <c r="M102" s="27"/>
      <c r="N102" s="27"/>
      <c r="O102" s="27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6" t="s">
        <v>108</v>
      </c>
      <c r="L103" s="26"/>
      <c r="M103" s="26"/>
      <c r="N103" s="26"/>
      <c r="O103" s="26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3:Q46 Q55:Q63 Q65:Q75 Q78:Q84 Q47:Q53" formulaRange="1"/>
    <ignoredError sqref="Q54 Q64 D83 D80 D72 D69 D47 D64 D54 D38 D28 D18 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2025-01-20T15:33:38Z</cp:lastPrinted>
  <dcterms:created xsi:type="dcterms:W3CDTF">2021-07-29T18:58:50Z</dcterms:created>
  <dcterms:modified xsi:type="dcterms:W3CDTF">2025-01-20T15:43:43Z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