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MAYO\P - PRESUPUESTO\"/>
    </mc:Choice>
  </mc:AlternateContent>
  <xr:revisionPtr revIDLastSave="0" documentId="8_{6DC90C55-B677-4B5C-8B52-C5706D7A20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2" l="1"/>
  <c r="J28" i="2"/>
  <c r="J12" i="2"/>
  <c r="C38" i="2" l="1"/>
  <c r="D38" i="2"/>
  <c r="C83" i="2" l="1"/>
  <c r="C80" i="2"/>
  <c r="C77" i="2"/>
  <c r="C72" i="2"/>
  <c r="C69" i="2"/>
  <c r="C64" i="2"/>
  <c r="C54" i="2"/>
  <c r="C47" i="2"/>
  <c r="C28" i="2"/>
  <c r="C18" i="2"/>
  <c r="C12" i="2"/>
  <c r="B47" i="2" l="1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72" i="2" l="1"/>
  <c r="P80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D83" i="2"/>
  <c r="O80" i="2"/>
  <c r="N80" i="2"/>
  <c r="M80" i="2"/>
  <c r="L80" i="2"/>
  <c r="K80" i="2"/>
  <c r="J80" i="2"/>
  <c r="I80" i="2"/>
  <c r="H80" i="2"/>
  <c r="G80" i="2"/>
  <c r="F80" i="2"/>
  <c r="E80" i="2"/>
  <c r="D80" i="2"/>
  <c r="O77" i="2"/>
  <c r="N77" i="2"/>
  <c r="M77" i="2"/>
  <c r="L77" i="2"/>
  <c r="K77" i="2"/>
  <c r="J77" i="2"/>
  <c r="I77" i="2"/>
  <c r="H77" i="2"/>
  <c r="G77" i="2"/>
  <c r="F77" i="2"/>
  <c r="E77" i="2"/>
  <c r="D77" i="2"/>
  <c r="O72" i="2"/>
  <c r="N72" i="2"/>
  <c r="M72" i="2"/>
  <c r="L72" i="2"/>
  <c r="K72" i="2"/>
  <c r="J72" i="2"/>
  <c r="I72" i="2"/>
  <c r="H72" i="2"/>
  <c r="G72" i="2"/>
  <c r="F72" i="2"/>
  <c r="E72" i="2"/>
  <c r="D72" i="2"/>
  <c r="O69" i="2"/>
  <c r="N69" i="2"/>
  <c r="M69" i="2"/>
  <c r="L69" i="2"/>
  <c r="K69" i="2"/>
  <c r="J69" i="2"/>
  <c r="I69" i="2"/>
  <c r="H69" i="2"/>
  <c r="G69" i="2"/>
  <c r="F69" i="2"/>
  <c r="E69" i="2"/>
  <c r="D69" i="2"/>
  <c r="O64" i="2"/>
  <c r="N64" i="2"/>
  <c r="M64" i="2"/>
  <c r="L64" i="2"/>
  <c r="K64" i="2"/>
  <c r="J64" i="2"/>
  <c r="I64" i="2"/>
  <c r="H64" i="2"/>
  <c r="G64" i="2"/>
  <c r="F64" i="2"/>
  <c r="E64" i="2"/>
  <c r="D64" i="2"/>
  <c r="O54" i="2"/>
  <c r="N54" i="2"/>
  <c r="M54" i="2"/>
  <c r="L54" i="2"/>
  <c r="K54" i="2"/>
  <c r="J54" i="2"/>
  <c r="I54" i="2"/>
  <c r="H54" i="2"/>
  <c r="G54" i="2"/>
  <c r="F54" i="2"/>
  <c r="E54" i="2"/>
  <c r="D54" i="2"/>
  <c r="N47" i="2"/>
  <c r="M47" i="2"/>
  <c r="L47" i="2"/>
  <c r="K47" i="2"/>
  <c r="J47" i="2"/>
  <c r="I47" i="2"/>
  <c r="H47" i="2"/>
  <c r="G47" i="2"/>
  <c r="F47" i="2"/>
  <c r="E47" i="2"/>
  <c r="D47" i="2"/>
  <c r="O38" i="2"/>
  <c r="N38" i="2"/>
  <c r="M38" i="2"/>
  <c r="L38" i="2"/>
  <c r="K38" i="2"/>
  <c r="J38" i="2"/>
  <c r="I38" i="2"/>
  <c r="H38" i="2"/>
  <c r="G38" i="2"/>
  <c r="F38" i="2"/>
  <c r="E38" i="2"/>
  <c r="O28" i="2"/>
  <c r="N28" i="2"/>
  <c r="M28" i="2"/>
  <c r="L28" i="2"/>
  <c r="K28" i="2"/>
  <c r="I28" i="2"/>
  <c r="H28" i="2"/>
  <c r="G28" i="2"/>
  <c r="F28" i="2"/>
  <c r="E28" i="2"/>
  <c r="D28" i="2"/>
  <c r="O18" i="2"/>
  <c r="N18" i="2"/>
  <c r="M18" i="2"/>
  <c r="L18" i="2"/>
  <c r="K18" i="2"/>
  <c r="I18" i="2"/>
  <c r="H18" i="2"/>
  <c r="G18" i="2"/>
  <c r="F18" i="2"/>
  <c r="E18" i="2"/>
  <c r="D18" i="2"/>
  <c r="P13" i="2"/>
  <c r="P12" i="2" s="1"/>
  <c r="N12" i="2"/>
  <c r="M12" i="2"/>
  <c r="L12" i="2"/>
  <c r="K12" i="2"/>
  <c r="I12" i="2"/>
  <c r="H12" i="2"/>
  <c r="G12" i="2"/>
  <c r="F12" i="2"/>
  <c r="E12" i="2"/>
  <c r="D12" i="2"/>
  <c r="B83" i="2" l="1"/>
  <c r="B80" i="2"/>
  <c r="B77" i="2"/>
  <c r="B72" i="2"/>
  <c r="B69" i="2"/>
  <c r="B64" i="2"/>
  <c r="B54" i="2"/>
  <c r="B38" i="2"/>
  <c r="B28" i="2"/>
  <c r="B18" i="2"/>
  <c r="B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C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<sst xmlns="http://schemas.openxmlformats.org/spreadsheetml/2006/main" count="112" uniqueCount="112">
  <si>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</si>
  <si>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</si>
  <si>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</si>
  <si>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</si>
  <si>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</si>
  <si>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</si>
  <si>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</si>
  <si>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</si>
  <si>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</si>
  <si>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</si>
  <si>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</si>
  <si>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</si>
  <si>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</si>
  <si>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</si>
  <si>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</si>
  <si>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</si>
  <si>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</si>
  <si>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</si>
  <si>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</si>
  <si>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</si>
  <si>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</si>
  <si>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</si>
  <si>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</si>
  <si>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</si>
  <si>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</si>
  <si>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</si>
  <si>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</si>
  <si>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</si>
  <si>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</si>
  <si>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</si>
  <si>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</si>
  <si>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</si>
  <si>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</si>
  <si>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</si>
  <si>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</si>
  <si>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</si>
  <si>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</si>
  <si>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</si>
  <si>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</si>
  <si>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</si>
  <si>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</si>
  <si>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</si>
  <si>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</si>
  <si>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</si>
  <si>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</si>
  <si>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</si>
  <si>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</si>
  <si>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</si>
  <si>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</si>
  <si>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</si>
  <si>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</si>
  <si>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</si>
  <si>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</si>
  <si>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</si>
  <si>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</si>
  <si>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</si>
  <si>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</si>
  <si>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</si>
  <si>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</si>
  <si>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</si>
  <si>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</si>
  <si>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</si>
  <si>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</si>
  <si>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</si>
  <si>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</si>
  <si>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</si>
  <si>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</si>
  <si>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</si>
  <si>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</si>
  <si>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</si>
  <si>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</si>
  <si>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</si>
  <si>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</si>
  <si>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</si>
  <si>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</si>
  <si>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</si>
  <si>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</si>
  <si>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</si>
  <si>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</si>
  <si>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</si>
  <si>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</si>
  <si>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</si>
  <si>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</si>
  <si>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</si>
  <si>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</si>
  <si>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</si>
  <si>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</si>
  <si>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</si>
  <si>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</si>
  <si>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</si>
  <si>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</si>
  <si>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</si>
  <si>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</si>
  <si>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</si>
  <si>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</si>
  <si>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</si>
  <si>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</si>
  <si>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</si>
  <si>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</si>
  <si>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</si>
  <si>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</si>
  <si>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</si>
  <si>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</si>
  <si>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</si>
  <si>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</si>
  <si>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</si>
  <si>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</si>
  <si>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</si>
  <si>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</si>
  <si>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Mayo--2023</t>
  </si>
  <si>
    <t>Fecha de registro: del 01 de Mayo 2023</t>
  </si>
  <si>
    <t>Fecha de imputación: hasta el 31 de Mayo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</si>
</sst>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topLeftCell="D1" zoomScaleNormal="100" workbookViewId="0">
      <selection activeCell="K15" sqref="K15:K16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0.2851562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5" t="s">
        <v>94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1" customHeight="1" x14ac:dyDescent="0.25">
      <c r="A4" s="27" t="s">
        <v>95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.75" x14ac:dyDescent="0.25">
      <c r="A5" s="32" t="s">
        <v>109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.75" customHeight="1" x14ac:dyDescent="0.25">
      <c r="A6" s="34" t="s">
        <v>91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.75" customHeight="1" x14ac:dyDescent="0.25">
      <c r="A7" s="35" t="s">
        <v>76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9" spans="1:16" ht="25.5" customHeight="1" x14ac:dyDescent="0.25">
      <c r="A9" s="29" t="s">
        <v>66</v>
      </c>
      <c r="B9" s="30" t="s">
        <v>93</v>
      </c>
      <c r="C9" s="30" t="s">
        <v>92</v>
      </c>
      <c r="D9" s="36" t="s">
        <v>90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</row>
    <row r="10" spans="1:16" x14ac:dyDescent="0.25">
      <c r="A10" s="29"/>
      <c r="B10" s="31"/>
      <c r="C10" s="31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83783854</v>
      </c>
      <c r="C12" s="15">
        <f>SUM(C13:C17)</f>
        <v>88810445</v>
      </c>
      <c r="D12" s="15">
        <f t="shared" ref="D12:I12" si="0">SUM(D13:D17)</f>
        <v>4915823.3499999996</v>
      </c>
      <c r="E12" s="15">
        <f t="shared" si="0"/>
        <v>4625753.26</v>
      </c>
      <c r="F12" s="15">
        <f t="shared" si="0"/>
        <v>5540101.9199999999</v>
      </c>
      <c r="G12" s="15">
        <f t="shared" si="0"/>
        <v>5809889.4000000004</v>
      </c>
      <c r="H12" s="15">
        <f t="shared" si="0"/>
        <v>5475834.8399999999</v>
      </c>
      <c r="I12" s="15">
        <f t="shared" si="0"/>
        <v>0</v>
      </c>
      <c r="J12" s="15">
        <f>SUM(J13:J17)</f>
        <v>0</v>
      </c>
      <c r="K12" s="15">
        <f t="shared" ref="K12:P12" si="1">SUM(K13:K17)</f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26367402.769999996</v>
      </c>
    </row>
    <row r="13" spans="1:16" x14ac:dyDescent="0.25">
      <c r="A13" s="1" t="s">
        <v>2</v>
      </c>
      <c r="B13" s="14">
        <v>61512592</v>
      </c>
      <c r="C13" s="14">
        <v>66539183</v>
      </c>
      <c r="D13" s="14">
        <v>4120070.26</v>
      </c>
      <c r="E13" s="14">
        <v>3873790.26</v>
      </c>
      <c r="F13" s="14">
        <v>4705899.7699999996</v>
      </c>
      <c r="G13" s="14">
        <v>4230775.79</v>
      </c>
      <c r="H13" s="14">
        <v>4611450.26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21541986.339999996</v>
      </c>
    </row>
    <row r="14" spans="1:16" x14ac:dyDescent="0.25">
      <c r="A14" s="1" t="s">
        <v>3</v>
      </c>
      <c r="B14" s="14">
        <v>13189682</v>
      </c>
      <c r="C14" s="14">
        <v>13189682</v>
      </c>
      <c r="D14" s="14">
        <v>176633.33</v>
      </c>
      <c r="E14" s="14">
        <v>170500</v>
      </c>
      <c r="F14" s="14">
        <v>170500</v>
      </c>
      <c r="G14" s="14">
        <v>985000</v>
      </c>
      <c r="H14" s="14">
        <v>170500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>SUM(D14:O14)</f>
        <v>1673133.33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>SUM(D15:O15)</f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>SUM(D16:O16)</f>
        <v>0</v>
      </c>
    </row>
    <row r="17" spans="1:16" x14ac:dyDescent="0.25">
      <c r="A17" s="1" t="s">
        <v>6</v>
      </c>
      <c r="B17" s="14">
        <v>9081580</v>
      </c>
      <c r="C17" s="14">
        <v>9081580</v>
      </c>
      <c r="D17" s="14">
        <v>619119.76</v>
      </c>
      <c r="E17" s="14">
        <v>581463</v>
      </c>
      <c r="F17" s="14">
        <v>663702.15</v>
      </c>
      <c r="G17" s="14">
        <v>594113.61</v>
      </c>
      <c r="H17" s="14">
        <v>693884.58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>SUM(D17:O17)</f>
        <v>3152283.1</v>
      </c>
    </row>
    <row r="18" spans="1:16" x14ac:dyDescent="0.25">
      <c r="A18" s="5" t="s">
        <v>7</v>
      </c>
      <c r="B18" s="15">
        <f>SUM(B19:B27)</f>
        <v>19079202</v>
      </c>
      <c r="C18" s="15">
        <f>SUM(C19:C27)</f>
        <v>34666000.589999996</v>
      </c>
      <c r="D18" s="15">
        <f t="shared" ref="D18:P18" si="2">SUM(D19:D27)</f>
        <v>118000</v>
      </c>
      <c r="E18" s="15">
        <f t="shared" si="2"/>
        <v>1581881.4</v>
      </c>
      <c r="F18" s="15">
        <f t="shared" si="2"/>
        <v>683397.15</v>
      </c>
      <c r="G18" s="15">
        <f t="shared" si="2"/>
        <v>570542.57000000007</v>
      </c>
      <c r="H18" s="15">
        <f t="shared" si="2"/>
        <v>1060117.1100000001</v>
      </c>
      <c r="I18" s="15">
        <f t="shared" si="2"/>
        <v>0</v>
      </c>
      <c r="J18" s="15">
        <f t="shared" si="2"/>
        <v>0</v>
      </c>
      <c r="K18" s="15">
        <f t="shared" si="2"/>
        <v>0</v>
      </c>
      <c r="L18" s="15">
        <f t="shared" si="2"/>
        <v>0</v>
      </c>
      <c r="M18" s="15">
        <f t="shared" si="2"/>
        <v>0</v>
      </c>
      <c r="N18" s="15">
        <f t="shared" si="2"/>
        <v>0</v>
      </c>
      <c r="O18" s="15">
        <f t="shared" si="2"/>
        <v>0</v>
      </c>
      <c r="P18" s="15">
        <f t="shared" si="2"/>
        <v>4013938.2299999995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0</v>
      </c>
      <c r="E19" s="14">
        <v>215304.76</v>
      </c>
      <c r="F19" s="14">
        <v>435105.04</v>
      </c>
      <c r="G19" s="14">
        <v>212216.48</v>
      </c>
      <c r="H19" s="14">
        <v>231025.4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 t="shared" ref="P19:P27" si="3">SUM(D19:O19)</f>
        <v>1093651.68</v>
      </c>
    </row>
    <row r="20" spans="1:16" x14ac:dyDescent="0.25">
      <c r="A20" s="1" t="s">
        <v>9</v>
      </c>
      <c r="B20" s="14">
        <v>430000</v>
      </c>
      <c r="C20" s="14">
        <v>1234370</v>
      </c>
      <c r="D20" s="14">
        <v>0</v>
      </c>
      <c r="E20" s="14">
        <v>59885</v>
      </c>
      <c r="F20" s="14">
        <v>0</v>
      </c>
      <c r="G20" s="14">
        <v>59885</v>
      </c>
      <c r="H20" s="14">
        <v>125650.91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3"/>
        <v>245420.91</v>
      </c>
    </row>
    <row r="21" spans="1:16" x14ac:dyDescent="0.25">
      <c r="A21" s="1" t="s">
        <v>10</v>
      </c>
      <c r="B21" s="14">
        <v>2000000</v>
      </c>
      <c r="C21" s="14">
        <v>2814500</v>
      </c>
      <c r="D21" s="14">
        <v>0</v>
      </c>
      <c r="E21" s="14">
        <v>642485.34</v>
      </c>
      <c r="F21" s="14">
        <v>-208329</v>
      </c>
      <c r="G21" s="14">
        <v>106435</v>
      </c>
      <c r="H21" s="14">
        <v>87350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3"/>
        <v>627941.34</v>
      </c>
    </row>
    <row r="22" spans="1:16" x14ac:dyDescent="0.25">
      <c r="A22" s="1" t="s">
        <v>11</v>
      </c>
      <c r="B22" s="14">
        <v>1355000</v>
      </c>
      <c r="C22" s="14">
        <v>1255000</v>
      </c>
      <c r="D22" s="14">
        <v>0</v>
      </c>
      <c r="E22" s="14">
        <v>93542.5</v>
      </c>
      <c r="F22" s="14">
        <v>1480</v>
      </c>
      <c r="G22" s="14">
        <v>0</v>
      </c>
      <c r="H22" s="14">
        <v>8950.7800000000007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3"/>
        <v>103973.28</v>
      </c>
    </row>
    <row r="23" spans="1:16" x14ac:dyDescent="0.25">
      <c r="A23" s="1" t="s">
        <v>12</v>
      </c>
      <c r="B23" s="14">
        <v>1871702</v>
      </c>
      <c r="C23" s="14">
        <v>1531694</v>
      </c>
      <c r="D23" s="14">
        <v>0</v>
      </c>
      <c r="E23" s="14">
        <v>43240.160000000003</v>
      </c>
      <c r="F23" s="14">
        <v>21620.080000000002</v>
      </c>
      <c r="G23" s="14">
        <v>21620.080000000002</v>
      </c>
      <c r="H23" s="14">
        <v>32010.080000000002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3"/>
        <v>118490.40000000001</v>
      </c>
    </row>
    <row r="24" spans="1:16" x14ac:dyDescent="0.25">
      <c r="A24" s="1" t="s">
        <v>13</v>
      </c>
      <c r="B24" s="14">
        <v>1490000</v>
      </c>
      <c r="C24" s="14">
        <v>1490000</v>
      </c>
      <c r="D24" s="14">
        <v>0</v>
      </c>
      <c r="E24" s="14">
        <v>0</v>
      </c>
      <c r="F24" s="14">
        <v>0</v>
      </c>
      <c r="G24" s="14">
        <v>0</v>
      </c>
      <c r="H24" s="14">
        <v>256544.63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3"/>
        <v>256544.63</v>
      </c>
    </row>
    <row r="25" spans="1:16" x14ac:dyDescent="0.25">
      <c r="A25" s="1" t="s">
        <v>14</v>
      </c>
      <c r="B25" s="14">
        <v>2136500</v>
      </c>
      <c r="C25" s="14">
        <v>2237104.0099999998</v>
      </c>
      <c r="D25" s="14">
        <v>0</v>
      </c>
      <c r="E25" s="14">
        <v>28740.2</v>
      </c>
      <c r="F25" s="14">
        <v>69246.149999999994</v>
      </c>
      <c r="G25" s="14">
        <v>0</v>
      </c>
      <c r="H25" s="14">
        <v>123926.51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3"/>
        <v>221912.86</v>
      </c>
    </row>
    <row r="26" spans="1:16" x14ac:dyDescent="0.25">
      <c r="A26" s="1" t="s">
        <v>15</v>
      </c>
      <c r="B26" s="14">
        <v>1958000</v>
      </c>
      <c r="C26" s="14">
        <v>17398250</v>
      </c>
      <c r="D26" s="14">
        <v>0</v>
      </c>
      <c r="E26" s="14">
        <v>490423.44</v>
      </c>
      <c r="F26" s="14">
        <v>128592.65</v>
      </c>
      <c r="G26" s="14">
        <v>170386.01</v>
      </c>
      <c r="H26" s="14">
        <v>24840.28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3"/>
        <v>814242.38</v>
      </c>
    </row>
    <row r="27" spans="1:16" x14ac:dyDescent="0.25">
      <c r="A27" s="1" t="s">
        <v>16</v>
      </c>
      <c r="B27" s="14">
        <v>4070000</v>
      </c>
      <c r="C27" s="14">
        <v>2937082.58</v>
      </c>
      <c r="D27" s="14">
        <v>118000</v>
      </c>
      <c r="E27" s="14">
        <v>8260</v>
      </c>
      <c r="F27" s="14">
        <v>235682.23</v>
      </c>
      <c r="G27" s="14">
        <v>0</v>
      </c>
      <c r="H27" s="14">
        <v>169818.52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3"/>
        <v>531760.75</v>
      </c>
    </row>
    <row r="28" spans="1:16" x14ac:dyDescent="0.25">
      <c r="A28" s="5" t="s">
        <v>17</v>
      </c>
      <c r="B28" s="15">
        <f>SUM(B29:B37)</f>
        <v>9607665</v>
      </c>
      <c r="C28" s="15">
        <f>SUM(C29:C37)</f>
        <v>5981071.2999999998</v>
      </c>
      <c r="D28" s="15">
        <f t="shared" ref="D28:P28" si="4">SUM(D29:D37)</f>
        <v>0</v>
      </c>
      <c r="E28" s="15">
        <f t="shared" si="4"/>
        <v>611475</v>
      </c>
      <c r="F28" s="15">
        <f t="shared" si="4"/>
        <v>725808.54</v>
      </c>
      <c r="G28" s="15">
        <f t="shared" si="4"/>
        <v>110777.47</v>
      </c>
      <c r="H28" s="15">
        <f t="shared" si="4"/>
        <v>99571.27</v>
      </c>
      <c r="I28" s="15">
        <f t="shared" si="4"/>
        <v>0</v>
      </c>
      <c r="J28" s="15">
        <f t="shared" si="4"/>
        <v>0</v>
      </c>
      <c r="K28" s="15">
        <f t="shared" si="4"/>
        <v>0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1547632.28</v>
      </c>
    </row>
    <row r="29" spans="1:16" x14ac:dyDescent="0.25">
      <c r="A29" s="1" t="s">
        <v>18</v>
      </c>
      <c r="B29" s="14">
        <v>512700</v>
      </c>
      <c r="C29" s="14">
        <v>562700</v>
      </c>
      <c r="D29" s="14">
        <v>0</v>
      </c>
      <c r="E29" s="14">
        <v>11475</v>
      </c>
      <c r="F29" s="14">
        <v>27175.25</v>
      </c>
      <c r="G29" s="14">
        <v>5374.9</v>
      </c>
      <c r="H29" s="14">
        <v>9912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ref="P29:P37" si="5">SUM(D29:O29)</f>
        <v>53937.15</v>
      </c>
    </row>
    <row r="30" spans="1:16" x14ac:dyDescent="0.25">
      <c r="A30" s="1" t="s">
        <v>19</v>
      </c>
      <c r="B30" s="14">
        <v>71620</v>
      </c>
      <c r="C30" s="14">
        <v>71620</v>
      </c>
      <c r="D30" s="14">
        <v>0</v>
      </c>
      <c r="E30" s="14">
        <v>0</v>
      </c>
      <c r="F30" s="14">
        <v>1911.6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5"/>
        <v>1911.6</v>
      </c>
    </row>
    <row r="31" spans="1:16" x14ac:dyDescent="0.25">
      <c r="A31" s="1" t="s">
        <v>20</v>
      </c>
      <c r="B31" s="14">
        <v>289100</v>
      </c>
      <c r="C31" s="14">
        <v>296337.59999999998</v>
      </c>
      <c r="D31" s="14">
        <v>0</v>
      </c>
      <c r="E31" s="14">
        <v>0</v>
      </c>
      <c r="F31" s="14">
        <v>0</v>
      </c>
      <c r="G31" s="14">
        <v>29694.01</v>
      </c>
      <c r="H31" s="14">
        <v>1200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5"/>
        <v>30894.01</v>
      </c>
    </row>
    <row r="32" spans="1:16" x14ac:dyDescent="0.25">
      <c r="A32" s="1" t="s">
        <v>21</v>
      </c>
      <c r="B32" s="14">
        <v>31400</v>
      </c>
      <c r="C32" s="14">
        <v>31400</v>
      </c>
      <c r="D32" s="14">
        <v>0</v>
      </c>
      <c r="E32" s="14">
        <v>0</v>
      </c>
      <c r="F32" s="14">
        <v>0</v>
      </c>
      <c r="G32" s="14">
        <v>1222.72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5"/>
        <v>1222.72</v>
      </c>
    </row>
    <row r="33" spans="1:16" x14ac:dyDescent="0.25">
      <c r="A33" s="1" t="s">
        <v>22</v>
      </c>
      <c r="B33" s="14">
        <v>166400</v>
      </c>
      <c r="C33" s="14">
        <v>166400</v>
      </c>
      <c r="D33" s="14">
        <v>0</v>
      </c>
      <c r="E33" s="14">
        <v>0</v>
      </c>
      <c r="F33" s="14">
        <v>559.55999999999995</v>
      </c>
      <c r="G33" s="14">
        <v>0</v>
      </c>
      <c r="H33" s="14">
        <v>929.79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5"/>
        <v>1489.35</v>
      </c>
    </row>
    <row r="34" spans="1:16" x14ac:dyDescent="0.25">
      <c r="A34" s="1" t="s">
        <v>23</v>
      </c>
      <c r="B34" s="14">
        <v>184000</v>
      </c>
      <c r="C34" s="14">
        <v>184000</v>
      </c>
      <c r="D34" s="14">
        <v>0</v>
      </c>
      <c r="E34" s="14">
        <v>0</v>
      </c>
      <c r="F34" s="14">
        <v>2127.65</v>
      </c>
      <c r="G34" s="14">
        <v>0</v>
      </c>
      <c r="H34" s="14">
        <v>1136.51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5"/>
        <v>3264.16</v>
      </c>
    </row>
    <row r="35" spans="1:16" x14ac:dyDescent="0.25">
      <c r="A35" s="1" t="s">
        <v>24</v>
      </c>
      <c r="B35" s="14">
        <v>7409970</v>
      </c>
      <c r="C35" s="14">
        <v>3709970</v>
      </c>
      <c r="D35" s="14">
        <v>0</v>
      </c>
      <c r="E35" s="14">
        <v>600000</v>
      </c>
      <c r="F35" s="14">
        <v>606630.39</v>
      </c>
      <c r="G35" s="14">
        <v>0</v>
      </c>
      <c r="H35" s="14">
        <v>1913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5"/>
        <v>1208543.3900000001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5"/>
        <v>0</v>
      </c>
    </row>
    <row r="37" spans="1:16" x14ac:dyDescent="0.25">
      <c r="A37" s="1" t="s">
        <v>26</v>
      </c>
      <c r="B37" s="14">
        <v>942475</v>
      </c>
      <c r="C37" s="14">
        <v>958643.7</v>
      </c>
      <c r="D37" s="14">
        <v>0</v>
      </c>
      <c r="E37" s="14">
        <v>0</v>
      </c>
      <c r="F37" s="14">
        <v>87404.09</v>
      </c>
      <c r="G37" s="14">
        <v>74485.84</v>
      </c>
      <c r="H37" s="14">
        <v>84479.97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5"/>
        <v>246369.9</v>
      </c>
    </row>
    <row r="38" spans="1:16" x14ac:dyDescent="0.25">
      <c r="A38" s="5" t="s">
        <v>27</v>
      </c>
      <c r="B38" s="15">
        <f>SUM(B39:B46)</f>
        <v>144965391</v>
      </c>
      <c r="C38" s="15">
        <f t="shared" ref="C38:D38" si="6">SUM(C39:C46)</f>
        <v>132838800</v>
      </c>
      <c r="D38" s="15">
        <f t="shared" si="6"/>
        <v>11069900</v>
      </c>
      <c r="E38" s="15">
        <f t="shared" ref="E38:P38" si="7">SUM(E39:E46)</f>
        <v>11069900</v>
      </c>
      <c r="F38" s="15">
        <f t="shared" si="7"/>
        <v>11069900</v>
      </c>
      <c r="G38" s="15">
        <f t="shared" si="7"/>
        <v>11069900</v>
      </c>
      <c r="H38" s="15">
        <f t="shared" si="7"/>
        <v>11069900</v>
      </c>
      <c r="I38" s="15">
        <f t="shared" si="7"/>
        <v>0</v>
      </c>
      <c r="J38" s="15">
        <f t="shared" si="7"/>
        <v>0</v>
      </c>
      <c r="K38" s="15">
        <f t="shared" si="7"/>
        <v>0</v>
      </c>
      <c r="L38" s="15">
        <f t="shared" si="7"/>
        <v>0</v>
      </c>
      <c r="M38" s="15">
        <f t="shared" si="7"/>
        <v>0</v>
      </c>
      <c r="N38" s="15">
        <f t="shared" si="7"/>
        <v>0</v>
      </c>
      <c r="O38" s="15">
        <f t="shared" si="7"/>
        <v>0</v>
      </c>
      <c r="P38" s="15">
        <f t="shared" si="7"/>
        <v>55349500</v>
      </c>
    </row>
    <row r="39" spans="1:16" x14ac:dyDescent="0.25">
      <c r="A39" s="1" t="s">
        <v>28</v>
      </c>
      <c r="B39" s="14">
        <v>144965391</v>
      </c>
      <c r="C39" s="14">
        <v>132838800</v>
      </c>
      <c r="D39" s="14">
        <v>11069900</v>
      </c>
      <c r="E39" s="14">
        <v>11069900</v>
      </c>
      <c r="F39" s="14">
        <v>11069900</v>
      </c>
      <c r="G39" s="14">
        <v>11069900</v>
      </c>
      <c r="H39" s="14">
        <v>11069900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ref="P39:P46" si="8">SUM(D39:O39)</f>
        <v>55349500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8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8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8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8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8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8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8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9">SUM(D48:D53)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  <c r="I47" s="15">
        <f t="shared" si="9"/>
        <v>0</v>
      </c>
      <c r="J47" s="15">
        <f t="shared" si="9"/>
        <v>0</v>
      </c>
      <c r="K47" s="15">
        <f t="shared" si="9"/>
        <v>0</v>
      </c>
      <c r="L47" s="15">
        <f t="shared" si="9"/>
        <v>0</v>
      </c>
      <c r="M47" s="15">
        <f t="shared" si="9"/>
        <v>0</v>
      </c>
      <c r="N47" s="15">
        <f t="shared" si="9"/>
        <v>0</v>
      </c>
      <c r="O47" s="15">
        <f t="shared" si="9"/>
        <v>0</v>
      </c>
      <c r="P47" s="15">
        <f t="shared" si="9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ref="P48:P53" si="10">SUM(D48:O48)</f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10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10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10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10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10"/>
        <v>0</v>
      </c>
    </row>
    <row r="54" spans="1:16" x14ac:dyDescent="0.25">
      <c r="A54" s="5" t="s">
        <v>43</v>
      </c>
      <c r="B54" s="15">
        <f>SUM(B55:B63)</f>
        <v>30889897</v>
      </c>
      <c r="C54" s="15">
        <f>SUM(C55:C63)</f>
        <v>26029692.109999999</v>
      </c>
      <c r="D54" s="15">
        <f t="shared" ref="D54:P54" si="11">SUM(D55:D63)</f>
        <v>0</v>
      </c>
      <c r="E54" s="15">
        <f t="shared" si="11"/>
        <v>1221782.96</v>
      </c>
      <c r="F54" s="15">
        <f t="shared" si="11"/>
        <v>108570.15</v>
      </c>
      <c r="G54" s="15">
        <f t="shared" si="11"/>
        <v>0</v>
      </c>
      <c r="H54" s="15">
        <f t="shared" si="11"/>
        <v>0</v>
      </c>
      <c r="I54" s="15">
        <f t="shared" si="11"/>
        <v>0</v>
      </c>
      <c r="J54" s="15">
        <f t="shared" si="11"/>
        <v>0</v>
      </c>
      <c r="K54" s="15">
        <f t="shared" si="11"/>
        <v>0</v>
      </c>
      <c r="L54" s="15">
        <f t="shared" si="11"/>
        <v>0</v>
      </c>
      <c r="M54" s="15">
        <f t="shared" si="11"/>
        <v>0</v>
      </c>
      <c r="N54" s="15">
        <f t="shared" si="11"/>
        <v>0</v>
      </c>
      <c r="O54" s="15">
        <f t="shared" si="11"/>
        <v>0</v>
      </c>
      <c r="P54" s="15">
        <f t="shared" si="11"/>
        <v>1330353.1099999999</v>
      </c>
    </row>
    <row r="55" spans="1:16" x14ac:dyDescent="0.25">
      <c r="A55" s="1" t="s">
        <v>44</v>
      </c>
      <c r="B55" s="14">
        <v>1990409</v>
      </c>
      <c r="C55" s="14">
        <v>1986196.96</v>
      </c>
      <c r="D55" s="14">
        <v>0</v>
      </c>
      <c r="E55" s="14">
        <v>1191787.96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ref="P55:P63" si="12">SUM(D55:O55)</f>
        <v>1191787.96</v>
      </c>
    </row>
    <row r="56" spans="1:16" x14ac:dyDescent="0.25">
      <c r="A56" s="1" t="s">
        <v>45</v>
      </c>
      <c r="B56" s="14">
        <v>125000</v>
      </c>
      <c r="C56" s="14">
        <v>125000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12"/>
        <v>0</v>
      </c>
    </row>
    <row r="57" spans="1:16" x14ac:dyDescent="0.25">
      <c r="A57" s="1" t="s">
        <v>46</v>
      </c>
      <c r="B57" s="14">
        <v>14705000</v>
      </c>
      <c r="C57" s="14">
        <v>21505000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12"/>
        <v>0</v>
      </c>
    </row>
    <row r="58" spans="1:16" x14ac:dyDescent="0.25">
      <c r="A58" s="1" t="s">
        <v>47</v>
      </c>
      <c r="B58" s="14">
        <v>11605988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2"/>
        <v>0</v>
      </c>
    </row>
    <row r="59" spans="1:16" x14ac:dyDescent="0.25">
      <c r="A59" s="1" t="s">
        <v>48</v>
      </c>
      <c r="B59" s="14">
        <v>1663500</v>
      </c>
      <c r="C59" s="14">
        <v>1863495.15</v>
      </c>
      <c r="D59" s="14">
        <v>0</v>
      </c>
      <c r="E59" s="14">
        <v>29995</v>
      </c>
      <c r="F59" s="14">
        <v>108570.15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12"/>
        <v>138565.15</v>
      </c>
    </row>
    <row r="60" spans="1:16" x14ac:dyDescent="0.25">
      <c r="A60" s="1" t="s">
        <v>49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1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2"/>
        <v>0</v>
      </c>
    </row>
    <row r="62" spans="1:16" x14ac:dyDescent="0.25">
      <c r="A62" s="1" t="s">
        <v>51</v>
      </c>
      <c r="B62" s="14">
        <v>450000</v>
      </c>
      <c r="C62" s="14">
        <v>200000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12"/>
        <v>0</v>
      </c>
    </row>
    <row r="63" spans="1:16" x14ac:dyDescent="0.25">
      <c r="A63" s="1" t="s">
        <v>52</v>
      </c>
      <c r="B63" s="14">
        <v>350000</v>
      </c>
      <c r="C63" s="14">
        <v>350000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1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13">SUM(D65:D68)</f>
        <v>0</v>
      </c>
      <c r="E64" s="15">
        <f t="shared" si="13"/>
        <v>0</v>
      </c>
      <c r="F64" s="15">
        <f t="shared" si="13"/>
        <v>0</v>
      </c>
      <c r="G64" s="15">
        <f t="shared" si="13"/>
        <v>0</v>
      </c>
      <c r="H64" s="15">
        <f t="shared" si="13"/>
        <v>0</v>
      </c>
      <c r="I64" s="15">
        <f t="shared" si="13"/>
        <v>0</v>
      </c>
      <c r="J64" s="15">
        <f t="shared" si="13"/>
        <v>0</v>
      </c>
      <c r="K64" s="15">
        <f t="shared" si="13"/>
        <v>0</v>
      </c>
      <c r="L64" s="15">
        <f t="shared" si="13"/>
        <v>0</v>
      </c>
      <c r="M64" s="15">
        <f t="shared" si="13"/>
        <v>0</v>
      </c>
      <c r="N64" s="15">
        <f t="shared" si="13"/>
        <v>0</v>
      </c>
      <c r="O64" s="15">
        <f t="shared" si="13"/>
        <v>0</v>
      </c>
      <c r="P64" s="15">
        <f t="shared" si="13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>SUM(D65:O65)</f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>SUM(D66:O66)</f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>SUM(D67:O67)</f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14">SUM(D70:D71)</f>
        <v>0</v>
      </c>
      <c r="E69" s="15">
        <f t="shared" si="14"/>
        <v>0</v>
      </c>
      <c r="F69" s="15">
        <f t="shared" si="14"/>
        <v>0</v>
      </c>
      <c r="G69" s="15">
        <f t="shared" si="14"/>
        <v>0</v>
      </c>
      <c r="H69" s="15">
        <f t="shared" si="14"/>
        <v>0</v>
      </c>
      <c r="I69" s="15">
        <f t="shared" si="14"/>
        <v>0</v>
      </c>
      <c r="J69" s="15">
        <f t="shared" si="14"/>
        <v>0</v>
      </c>
      <c r="K69" s="15">
        <f t="shared" si="14"/>
        <v>0</v>
      </c>
      <c r="L69" s="15">
        <f t="shared" si="14"/>
        <v>0</v>
      </c>
      <c r="M69" s="15">
        <f t="shared" si="14"/>
        <v>0</v>
      </c>
      <c r="N69" s="15">
        <f t="shared" si="14"/>
        <v>0</v>
      </c>
      <c r="O69" s="15">
        <f t="shared" si="14"/>
        <v>0</v>
      </c>
      <c r="P69" s="15">
        <f t="shared" si="14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5">SUM(D73:D75)</f>
        <v>0</v>
      </c>
      <c r="E72" s="15">
        <f t="shared" si="15"/>
        <v>0</v>
      </c>
      <c r="F72" s="15">
        <f t="shared" si="15"/>
        <v>0</v>
      </c>
      <c r="G72" s="15">
        <f t="shared" si="15"/>
        <v>0</v>
      </c>
      <c r="H72" s="15">
        <f t="shared" si="15"/>
        <v>0</v>
      </c>
      <c r="I72" s="15">
        <f t="shared" si="15"/>
        <v>0</v>
      </c>
      <c r="J72" s="15">
        <f t="shared" si="15"/>
        <v>0</v>
      </c>
      <c r="K72" s="15">
        <f t="shared" si="15"/>
        <v>0</v>
      </c>
      <c r="L72" s="15">
        <f t="shared" si="15"/>
        <v>0</v>
      </c>
      <c r="M72" s="15">
        <f t="shared" si="15"/>
        <v>0</v>
      </c>
      <c r="N72" s="15">
        <f t="shared" si="15"/>
        <v>0</v>
      </c>
      <c r="O72" s="15">
        <f t="shared" si="15"/>
        <v>0</v>
      </c>
      <c r="P72" s="15">
        <f t="shared" si="15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>SUM(D75:O75)</f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6">SUM(D78:D79)</f>
        <v>0</v>
      </c>
      <c r="E77" s="15">
        <f t="shared" si="16"/>
        <v>0</v>
      </c>
      <c r="F77" s="15">
        <f t="shared" si="16"/>
        <v>0</v>
      </c>
      <c r="G77" s="15">
        <f t="shared" si="16"/>
        <v>0</v>
      </c>
      <c r="H77" s="15">
        <f t="shared" si="16"/>
        <v>0</v>
      </c>
      <c r="I77" s="15">
        <f t="shared" si="16"/>
        <v>0</v>
      </c>
      <c r="J77" s="15">
        <f t="shared" si="16"/>
        <v>0</v>
      </c>
      <c r="K77" s="15">
        <f t="shared" si="16"/>
        <v>0</v>
      </c>
      <c r="L77" s="15">
        <f t="shared" si="16"/>
        <v>0</v>
      </c>
      <c r="M77" s="15">
        <f t="shared" si="16"/>
        <v>0</v>
      </c>
      <c r="N77" s="15">
        <f t="shared" si="16"/>
        <v>0</v>
      </c>
      <c r="O77" s="15">
        <f t="shared" si="16"/>
        <v>0</v>
      </c>
      <c r="P77" s="15">
        <f t="shared" si="16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7">SUM(D81:D82)</f>
        <v>0</v>
      </c>
      <c r="E80" s="15">
        <f t="shared" si="17"/>
        <v>0</v>
      </c>
      <c r="F80" s="15">
        <f t="shared" si="17"/>
        <v>0</v>
      </c>
      <c r="G80" s="15">
        <f t="shared" si="17"/>
        <v>0</v>
      </c>
      <c r="H80" s="15">
        <f t="shared" si="17"/>
        <v>0</v>
      </c>
      <c r="I80" s="15">
        <f t="shared" si="17"/>
        <v>0</v>
      </c>
      <c r="J80" s="15">
        <f t="shared" si="17"/>
        <v>0</v>
      </c>
      <c r="K80" s="15">
        <f t="shared" si="17"/>
        <v>0</v>
      </c>
      <c r="L80" s="15">
        <f t="shared" si="17"/>
        <v>0</v>
      </c>
      <c r="M80" s="15">
        <f t="shared" si="17"/>
        <v>0</v>
      </c>
      <c r="N80" s="15">
        <f t="shared" si="17"/>
        <v>0</v>
      </c>
      <c r="O80" s="15">
        <f t="shared" si="17"/>
        <v>0</v>
      </c>
      <c r="P80" s="15">
        <f t="shared" si="17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>SUM(D81:O81)</f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>SUM(D82:O82)</f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8">SUM(D84)</f>
        <v>0</v>
      </c>
      <c r="E83" s="15">
        <f t="shared" si="18"/>
        <v>0</v>
      </c>
      <c r="F83" s="15">
        <f t="shared" si="18"/>
        <v>0</v>
      </c>
      <c r="G83" s="15">
        <f t="shared" si="18"/>
        <v>0</v>
      </c>
      <c r="H83" s="15">
        <f t="shared" si="18"/>
        <v>0</v>
      </c>
      <c r="I83" s="15">
        <f t="shared" si="18"/>
        <v>0</v>
      </c>
      <c r="J83" s="15">
        <f t="shared" si="18"/>
        <v>0</v>
      </c>
      <c r="K83" s="15">
        <f t="shared" ref="K83" si="19">SUM(K84)</f>
        <v>0</v>
      </c>
      <c r="L83" s="15">
        <f t="shared" si="18"/>
        <v>0</v>
      </c>
      <c r="M83" s="15">
        <f t="shared" si="18"/>
        <v>0</v>
      </c>
      <c r="N83" s="15">
        <f t="shared" si="18"/>
        <v>0</v>
      </c>
      <c r="O83" s="15">
        <f t="shared" si="18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>SUM(D84:O84)</f>
        <v>0</v>
      </c>
    </row>
    <row r="85" spans="1:16" x14ac:dyDescent="0.25">
      <c r="A85" s="2" t="s">
        <v>65</v>
      </c>
      <c r="B85" s="17">
        <f>+B12+B18+B28+B38+B47+B54+B64+B69+B72+B77+B80+B83</f>
        <v>288326009</v>
      </c>
      <c r="C85" s="18">
        <f>+C12+C18+C28+C38+C47+C54+C64+C69+C72+C77+C80+C83</f>
        <v>288326009</v>
      </c>
      <c r="D85" s="17">
        <f t="shared" ref="D85:P85" si="20">+D12+D18+D28+D38+D47+D54+D64+D69+D72+D77+D80+D83</f>
        <v>16103723.35</v>
      </c>
      <c r="E85" s="18">
        <f t="shared" si="20"/>
        <v>19110792.620000001</v>
      </c>
      <c r="F85" s="17">
        <f t="shared" si="20"/>
        <v>18127777.759999998</v>
      </c>
      <c r="G85" s="18">
        <f t="shared" si="20"/>
        <v>17561109.440000001</v>
      </c>
      <c r="H85" s="17">
        <f t="shared" si="20"/>
        <v>17705423.219999999</v>
      </c>
      <c r="I85" s="18">
        <f t="shared" si="20"/>
        <v>0</v>
      </c>
      <c r="J85" s="17">
        <f t="shared" si="20"/>
        <v>0</v>
      </c>
      <c r="K85" s="18">
        <f t="shared" si="20"/>
        <v>0</v>
      </c>
      <c r="L85" s="17">
        <f t="shared" si="20"/>
        <v>0</v>
      </c>
      <c r="M85" s="18">
        <f t="shared" si="20"/>
        <v>0</v>
      </c>
      <c r="N85" s="17">
        <f t="shared" si="20"/>
        <v>0</v>
      </c>
      <c r="O85" s="18">
        <f t="shared" si="20"/>
        <v>0</v>
      </c>
      <c r="P85" s="17">
        <f t="shared" si="20"/>
        <v>88608826.390000001</v>
      </c>
    </row>
    <row r="87" spans="1:16" x14ac:dyDescent="0.25">
      <c r="A87" s="8" t="s">
        <v>96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</row>
    <row r="93" spans="1:16" ht="30" x14ac:dyDescent="0.25">
      <c r="A93" s="13" t="s">
        <v>99</v>
      </c>
    </row>
    <row r="94" spans="1:16" x14ac:dyDescent="0.25">
      <c r="A94" s="13" t="s">
        <v>100</v>
      </c>
    </row>
    <row r="95" spans="1:16" x14ac:dyDescent="0.25">
      <c r="A95" s="13" t="s">
        <v>101</v>
      </c>
    </row>
    <row r="96" spans="1:16" x14ac:dyDescent="0.25">
      <c r="A96" s="13" t="s">
        <v>102</v>
      </c>
    </row>
    <row r="99" spans="1:14" ht="15.75" x14ac:dyDescent="0.25">
      <c r="A99" s="20" t="s">
        <v>103</v>
      </c>
      <c r="B99" s="20"/>
      <c r="C99" s="20"/>
      <c r="D99" s="21"/>
      <c r="E99" s="19"/>
      <c r="F99" s="20"/>
      <c r="G99" s="20"/>
      <c r="H99" s="20"/>
      <c r="I99" s="20"/>
      <c r="J99" s="23" t="s">
        <v>104</v>
      </c>
      <c r="K99" s="23"/>
      <c r="L99" s="23"/>
      <c r="M99" s="23"/>
      <c r="N99" s="23"/>
    </row>
    <row r="100" spans="1:14" ht="15.75" x14ac:dyDescent="0.25">
      <c r="A100" s="20"/>
      <c r="B100" s="20"/>
      <c r="C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C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C102" s="20"/>
      <c r="D102" s="21"/>
      <c r="E102" s="19"/>
      <c r="F102" s="20"/>
      <c r="G102" s="20"/>
      <c r="H102" s="20"/>
      <c r="I102" s="20"/>
      <c r="J102" s="24" t="s">
        <v>106</v>
      </c>
      <c r="K102" s="24"/>
      <c r="L102" s="24"/>
      <c r="M102" s="24"/>
      <c r="N102" s="24"/>
    </row>
    <row r="103" spans="1:14" ht="15.75" x14ac:dyDescent="0.25">
      <c r="A103" s="20" t="s">
        <v>107</v>
      </c>
      <c r="B103" s="20"/>
      <c r="C103" s="20"/>
      <c r="D103" s="21"/>
      <c r="E103" s="19"/>
      <c r="F103" s="20"/>
      <c r="G103" s="20"/>
      <c r="H103" s="20"/>
      <c r="I103" s="20"/>
      <c r="J103" s="23" t="s">
        <v>108</v>
      </c>
      <c r="K103" s="23"/>
      <c r="L103" s="23"/>
      <c r="M103" s="23"/>
      <c r="N103" s="23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46 P55:P63 P65:P75 P78:P84 P47:P53" formulaRange="1"/>
    <ignoredError sqref="P54 P6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De Jesus</cp:lastModifiedBy>
  <cp:lastPrinted>2022-01-11T04:49:50Z</cp:lastPrinted>
  <dcterms:created xsi:type="dcterms:W3CDTF">2021-07-29T18:58:50Z</dcterms:created>
  <dcterms:modified xsi:type="dcterms:W3CDTF">2023-06-06T18:41:10Z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