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OCTUBRE\Q - RECURSOS HUMANOS\PERSONAL TEMPORAL\"/>
    </mc:Choice>
  </mc:AlternateContent>
  <bookViews>
    <workbookView xWindow="0" yWindow="0" windowWidth="21600" windowHeight="11025"/>
  </bookViews>
  <sheets>
    <sheet name="OCTUBRE 2022" sheetId="1" r:id="rId1"/>
  </sheets>
  <definedNames>
    <definedName name="_xlnm._FilterDatabase" localSheetId="0" hidden="1">'OCTUBRE 2022'!$A$2:$M$9</definedName>
    <definedName name="_xlnm.Print_Area" localSheetId="0">'OCTUBRE 2022'!$A$1:$M$58</definedName>
  </definedNames>
  <calcPr calcId="152511"/>
</workbook>
</file>

<file path=xl/calcChain.xml><?xml version="1.0" encoding="utf-8"?>
<calcChain xmlns="http://schemas.openxmlformats.org/spreadsheetml/2006/main">
  <c r="B52" i="1" l="1"/>
  <c r="M12" i="1"/>
  <c r="L12" i="1"/>
  <c r="K12" i="1"/>
  <c r="J12" i="1"/>
  <c r="I12" i="1"/>
  <c r="H12" i="1"/>
  <c r="G12" i="1"/>
  <c r="M50" i="1"/>
  <c r="L50" i="1"/>
  <c r="K50" i="1"/>
  <c r="J50" i="1"/>
  <c r="I50" i="1"/>
  <c r="H50" i="1"/>
  <c r="G50" i="1"/>
  <c r="M21" i="1" l="1"/>
  <c r="L21" i="1"/>
  <c r="K21" i="1"/>
  <c r="J21" i="1"/>
  <c r="J52" i="1" s="1"/>
  <c r="I21" i="1"/>
  <c r="H21" i="1"/>
  <c r="H52" i="1" s="1"/>
  <c r="G21" i="1"/>
  <c r="G52" i="1" s="1"/>
  <c r="G17" i="1"/>
  <c r="M45" i="1"/>
  <c r="M52" i="1" s="1"/>
  <c r="L45" i="1"/>
  <c r="L52" i="1" s="1"/>
  <c r="K45" i="1"/>
  <c r="K52" i="1" s="1"/>
  <c r="J45" i="1"/>
  <c r="I45" i="1"/>
  <c r="I52" i="1" s="1"/>
  <c r="H45" i="1"/>
  <c r="G45" i="1"/>
  <c r="M29" i="1" l="1"/>
  <c r="L29" i="1"/>
  <c r="K29" i="1"/>
  <c r="K36" i="1" s="1"/>
  <c r="J29" i="1"/>
  <c r="I29" i="1"/>
  <c r="H29" i="1"/>
  <c r="G29" i="1"/>
  <c r="M25" i="1"/>
  <c r="L25" i="1"/>
  <c r="K25" i="1"/>
  <c r="J25" i="1"/>
  <c r="I25" i="1"/>
  <c r="H25" i="1"/>
  <c r="G25" i="1"/>
  <c r="K17" i="1"/>
  <c r="J17" i="1"/>
  <c r="I17" i="1"/>
  <c r="H17" i="1"/>
  <c r="L16" i="1" l="1"/>
  <c r="L17" i="1" s="1"/>
  <c r="M16" i="1" l="1"/>
  <c r="M17" i="1" l="1"/>
</calcChain>
</file>

<file path=xl/sharedStrings.xml><?xml version="1.0" encoding="utf-8"?>
<sst xmlns="http://schemas.openxmlformats.org/spreadsheetml/2006/main" count="89" uniqueCount="57">
  <si>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</si>
  <si>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</si>
  <si>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</si>
  <si>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</si>
  <si>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</si>
  <si>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</si>
  <si>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</si>
  <si>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</si>
  <si>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</si>
  <si>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</si>
  <si>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</si>
  <si>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</si>
  <si>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</si>
  <si>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</si>
  <si>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</si>
  <si>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</si>
  <si>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</si>
  <si>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DEPARTAMENTO COMUNICACIONES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</si>
  <si>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</si>
  <si>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</si>
  <si>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</si>
  <si>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</si>
  <si>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</si>
  <si>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</si>
  <si>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</si>
  <si>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</si>
  <si>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</si>
  <si>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</si>
  <si>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</si>
  <si>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</si>
  <si>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</si>
  <si>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</si>
  <si>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</si>
  <si>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</si>
  <si>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</si>
  <si>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</si>
  <si>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</si>
  <si>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</si>
  <si>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</si>
  <si>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</si>
  <si>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</si>
  <si>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</si>
  <si>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</si>
  <si>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</si>
  <si>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DEPARTAMENTO JURIDICO</t>
  </si>
  <si>
    <t>MARITZA BOTIER LORENZO</t>
  </si>
  <si>
    <t>CONSULTORA JURIDICA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</si>
  <si>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</si>
  <si>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</si>
  <si>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</si>
  <si>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</si>
  <si>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</si>
  <si>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</si>
  <si>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</si>
  <si>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</si>
  <si>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Mes de Octubre 2022</t>
  </si>
  <si>
    <t>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</si>
</sst>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43" fontId="4" fillId="7" borderId="0" xfId="1" applyFont="1" applyFill="1" applyBorder="1"/>
    <xf numFmtId="4" fontId="4" fillId="7" borderId="0" xfId="1" applyNumberFormat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4" fillId="8" borderId="0" xfId="1" applyNumberFormat="1" applyFont="1" applyFill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4" fontId="4" fillId="8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62"/>
  <sheetViews>
    <sheetView showGridLines="0" tabSelected="1" zoomScale="80" zoomScaleNormal="80" workbookViewId="0">
      <pane ySplit="9" topLeftCell="A10" activePane="bottomLeft" state="frozen"/>
      <selection pane="bottomLeft" activeCell="C48" sqref="C48:C49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56.85546875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2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9" t="s">
        <v>50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9" t="s">
        <v>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3" t="s">
        <v>0</v>
      </c>
      <c r="B8" s="93" t="s">
        <v>3</v>
      </c>
      <c r="C8" s="86" t="s">
        <v>4</v>
      </c>
      <c r="D8" s="86" t="s">
        <v>18</v>
      </c>
      <c r="E8" s="35" t="s">
        <v>14</v>
      </c>
      <c r="F8" s="35"/>
      <c r="G8" s="84" t="s">
        <v>5</v>
      </c>
      <c r="H8" s="84" t="s">
        <v>6</v>
      </c>
      <c r="I8" s="84" t="s">
        <v>7</v>
      </c>
      <c r="J8" s="84" t="s">
        <v>8</v>
      </c>
      <c r="K8" s="84" t="s">
        <v>9</v>
      </c>
      <c r="L8" s="84" t="s">
        <v>10</v>
      </c>
      <c r="M8" s="84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2"/>
      <c r="B9" s="92"/>
      <c r="C9" s="92"/>
      <c r="D9" s="87"/>
      <c r="E9" s="36" t="s">
        <v>15</v>
      </c>
      <c r="F9" s="36" t="s">
        <v>16</v>
      </c>
      <c r="G9" s="85"/>
      <c r="H9" s="85"/>
      <c r="I9" s="85"/>
      <c r="J9" s="85"/>
      <c r="K9" s="85"/>
      <c r="L9" s="85"/>
      <c r="M9" s="8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6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4" customFormat="1" ht="15.75" customHeight="1" x14ac:dyDescent="0.25">
      <c r="A11" s="54" t="s">
        <v>53</v>
      </c>
      <c r="B11" s="77" t="s">
        <v>54</v>
      </c>
      <c r="C11" s="77" t="s">
        <v>56</v>
      </c>
      <c r="D11" s="79" t="s">
        <v>31</v>
      </c>
      <c r="E11" s="14">
        <v>44774</v>
      </c>
      <c r="F11" s="14">
        <v>44927</v>
      </c>
      <c r="G11" s="62">
        <v>40500</v>
      </c>
      <c r="H11" s="62">
        <v>1162.3499999999999</v>
      </c>
      <c r="I11" s="62">
        <v>513.22</v>
      </c>
      <c r="J11" s="62">
        <v>1231.2</v>
      </c>
      <c r="K11" s="62">
        <v>25</v>
      </c>
      <c r="L11" s="62">
        <v>2931.77</v>
      </c>
      <c r="M11" s="62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4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60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4" customFormat="1" ht="15.75" customHeight="1" x14ac:dyDescent="0.25">
      <c r="A13" s="7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4" customFormat="1" ht="15.75" customHeight="1" x14ac:dyDescent="0.25">
      <c r="A14" s="80" t="s">
        <v>17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2" customFormat="1" ht="15.75" customHeight="1" x14ac:dyDescent="0.25">
      <c r="A15" s="54" t="s">
        <v>22</v>
      </c>
      <c r="B15" s="52" t="s">
        <v>23</v>
      </c>
      <c r="C15" s="77" t="s">
        <v>56</v>
      </c>
      <c r="D15" s="43" t="s">
        <v>19</v>
      </c>
      <c r="E15" s="14">
        <v>44774</v>
      </c>
      <c r="F15" s="14">
        <v>44927</v>
      </c>
      <c r="G15" s="29">
        <v>50000</v>
      </c>
      <c r="H15" s="29">
        <v>1435</v>
      </c>
      <c r="I15" s="29">
        <v>1854</v>
      </c>
      <c r="J15" s="53">
        <v>1520</v>
      </c>
      <c r="K15" s="53">
        <v>25</v>
      </c>
      <c r="L15" s="53">
        <v>4834</v>
      </c>
      <c r="M15" s="53">
        <v>45166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2" customFormat="1" ht="15.75" customHeight="1" x14ac:dyDescent="0.25">
      <c r="A16" s="7" t="s">
        <v>24</v>
      </c>
      <c r="B16" s="7" t="s">
        <v>25</v>
      </c>
      <c r="C16" s="77" t="s">
        <v>56</v>
      </c>
      <c r="D16" s="38" t="s">
        <v>19</v>
      </c>
      <c r="E16" s="14">
        <v>44774</v>
      </c>
      <c r="F16" s="14">
        <v>44927</v>
      </c>
      <c r="G16" s="29">
        <v>65000</v>
      </c>
      <c r="H16" s="29">
        <v>1865.5</v>
      </c>
      <c r="I16" s="29">
        <v>4427.58</v>
      </c>
      <c r="J16" s="29">
        <v>1976</v>
      </c>
      <c r="K16" s="29">
        <v>25</v>
      </c>
      <c r="L16" s="29">
        <f t="shared" ref="L16" si="1">K16+J16+I16+H16</f>
        <v>8294.08</v>
      </c>
      <c r="M16" s="30">
        <f t="shared" ref="M16" si="2">G16-L16</f>
        <v>56705.919999999998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20" t="s">
        <v>12</v>
      </c>
      <c r="B17" s="21">
        <v>2</v>
      </c>
      <c r="C17" s="22"/>
      <c r="D17" s="39"/>
      <c r="E17" s="23"/>
      <c r="F17" s="23"/>
      <c r="G17" s="31">
        <f>SUM(G15:G16)</f>
        <v>115000</v>
      </c>
      <c r="H17" s="31">
        <f t="shared" ref="H17:M17" si="3">SUM(H15:H16)</f>
        <v>3300.5</v>
      </c>
      <c r="I17" s="31">
        <f t="shared" si="3"/>
        <v>6281.58</v>
      </c>
      <c r="J17" s="31">
        <f t="shared" si="3"/>
        <v>3496</v>
      </c>
      <c r="K17" s="31">
        <f t="shared" si="3"/>
        <v>50</v>
      </c>
      <c r="L17" s="31">
        <f t="shared" si="3"/>
        <v>13128.08</v>
      </c>
      <c r="M17" s="60">
        <f t="shared" si="3"/>
        <v>101871.92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7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9" customFormat="1" ht="15.75" customHeight="1" x14ac:dyDescent="0.25">
      <c r="A19" s="18" t="s">
        <v>44</v>
      </c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9" customFormat="1" ht="15.75" customHeight="1" x14ac:dyDescent="0.25">
      <c r="A20" s="7" t="s">
        <v>45</v>
      </c>
      <c r="B20" s="7" t="s">
        <v>46</v>
      </c>
      <c r="C20" s="77" t="s">
        <v>56</v>
      </c>
      <c r="D20" s="38" t="s">
        <v>31</v>
      </c>
      <c r="E20" s="14">
        <v>44713</v>
      </c>
      <c r="F20" s="14">
        <v>44896</v>
      </c>
      <c r="G20" s="29">
        <v>17000</v>
      </c>
      <c r="H20" s="29">
        <v>487.9</v>
      </c>
      <c r="I20" s="29">
        <v>0</v>
      </c>
      <c r="J20" s="29">
        <v>516.79999999999995</v>
      </c>
      <c r="K20" s="29">
        <v>25</v>
      </c>
      <c r="L20" s="29">
        <v>1029.7</v>
      </c>
      <c r="M20" s="30">
        <v>15970.3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9" customFormat="1" ht="15.75" customHeight="1" x14ac:dyDescent="0.25">
      <c r="A21" s="20" t="s">
        <v>12</v>
      </c>
      <c r="B21" s="21">
        <v>1</v>
      </c>
      <c r="C21" s="22"/>
      <c r="D21" s="39"/>
      <c r="E21" s="23"/>
      <c r="F21" s="23"/>
      <c r="G21" s="31">
        <f t="shared" ref="G21:M21" si="4">SUM(G19:G20)</f>
        <v>17000</v>
      </c>
      <c r="H21" s="31">
        <f t="shared" si="4"/>
        <v>487.9</v>
      </c>
      <c r="I21" s="31">
        <f t="shared" si="4"/>
        <v>0</v>
      </c>
      <c r="J21" s="31">
        <f t="shared" si="4"/>
        <v>516.79999999999995</v>
      </c>
      <c r="K21" s="31">
        <f t="shared" si="4"/>
        <v>25</v>
      </c>
      <c r="L21" s="31">
        <f t="shared" si="4"/>
        <v>1029.7</v>
      </c>
      <c r="M21" s="60">
        <f t="shared" si="4"/>
        <v>15970.3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9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18" t="s">
        <v>26</v>
      </c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7" t="s">
        <v>27</v>
      </c>
      <c r="B24" s="7" t="s">
        <v>49</v>
      </c>
      <c r="C24" s="77" t="s">
        <v>56</v>
      </c>
      <c r="D24" s="38" t="s">
        <v>19</v>
      </c>
      <c r="E24" s="14">
        <v>44682</v>
      </c>
      <c r="F24" s="14">
        <v>44866</v>
      </c>
      <c r="G24" s="29">
        <v>55000</v>
      </c>
      <c r="H24" s="29">
        <v>1578.5</v>
      </c>
      <c r="I24" s="29">
        <v>2559.6799999999998</v>
      </c>
      <c r="J24" s="29">
        <v>1672</v>
      </c>
      <c r="K24" s="29">
        <v>25</v>
      </c>
      <c r="L24" s="29">
        <v>5835.18</v>
      </c>
      <c r="M24" s="30">
        <v>49164.82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20" t="s">
        <v>12</v>
      </c>
      <c r="B25" s="21">
        <v>1</v>
      </c>
      <c r="C25" s="22"/>
      <c r="D25" s="39"/>
      <c r="E25" s="23"/>
      <c r="F25" s="23"/>
      <c r="G25" s="31">
        <f t="shared" ref="G25:M25" si="5">SUM(G23:G24)</f>
        <v>55000</v>
      </c>
      <c r="H25" s="31">
        <f t="shared" si="5"/>
        <v>1578.5</v>
      </c>
      <c r="I25" s="31">
        <f t="shared" si="5"/>
        <v>2559.6799999999998</v>
      </c>
      <c r="J25" s="31">
        <f t="shared" si="5"/>
        <v>1672</v>
      </c>
      <c r="K25" s="31">
        <f t="shared" si="5"/>
        <v>25</v>
      </c>
      <c r="L25" s="31">
        <f t="shared" si="5"/>
        <v>5835.18</v>
      </c>
      <c r="M25" s="60">
        <f t="shared" si="5"/>
        <v>49164.82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2" customFormat="1" ht="15.75" customHeight="1" x14ac:dyDescent="0.25">
      <c r="A26" s="7"/>
      <c r="B26" s="7"/>
      <c r="C26" s="8"/>
      <c r="D26" s="38"/>
      <c r="E26" s="14"/>
      <c r="F26" s="14"/>
      <c r="G26" s="29"/>
      <c r="H26" s="29"/>
      <c r="I26" s="29"/>
      <c r="J26" s="29"/>
      <c r="K26" s="29"/>
      <c r="L26" s="29"/>
      <c r="M26" s="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2" customFormat="1" ht="15.75" customHeight="1" x14ac:dyDescent="0.25">
      <c r="A27" s="18" t="s">
        <v>28</v>
      </c>
      <c r="B27" s="7"/>
      <c r="C27" s="8"/>
      <c r="D27" s="38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2" customFormat="1" ht="15.75" customHeight="1" x14ac:dyDescent="0.25">
      <c r="A28" s="7" t="s">
        <v>29</v>
      </c>
      <c r="B28" s="7" t="s">
        <v>30</v>
      </c>
      <c r="C28" s="77" t="s">
        <v>56</v>
      </c>
      <c r="D28" s="38" t="s">
        <v>31</v>
      </c>
      <c r="E28" s="14">
        <v>44774</v>
      </c>
      <c r="F28" s="14">
        <v>44927</v>
      </c>
      <c r="G28" s="29">
        <v>45000</v>
      </c>
      <c r="H28" s="29">
        <v>1291.5</v>
      </c>
      <c r="I28" s="29">
        <v>1148.33</v>
      </c>
      <c r="J28" s="29">
        <v>1368</v>
      </c>
      <c r="K28" s="29">
        <v>25</v>
      </c>
      <c r="L28" s="29">
        <v>3832.83</v>
      </c>
      <c r="M28" s="30">
        <v>41167.17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2" customFormat="1" ht="15.75" customHeight="1" x14ac:dyDescent="0.25">
      <c r="A29" s="20" t="s">
        <v>12</v>
      </c>
      <c r="B29" s="21">
        <v>1</v>
      </c>
      <c r="C29" s="22"/>
      <c r="D29" s="39"/>
      <c r="E29" s="23"/>
      <c r="F29" s="23"/>
      <c r="G29" s="31">
        <f t="shared" ref="G29:M29" si="6">SUM(G27:G28)</f>
        <v>45000</v>
      </c>
      <c r="H29" s="31">
        <f t="shared" si="6"/>
        <v>1291.5</v>
      </c>
      <c r="I29" s="31">
        <f t="shared" si="6"/>
        <v>1148.33</v>
      </c>
      <c r="J29" s="31">
        <f t="shared" si="6"/>
        <v>1368</v>
      </c>
      <c r="K29" s="31">
        <f t="shared" si="6"/>
        <v>25</v>
      </c>
      <c r="L29" s="31">
        <f t="shared" si="6"/>
        <v>3832.83</v>
      </c>
      <c r="M29" s="60">
        <f t="shared" si="6"/>
        <v>41167.17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5" customFormat="1" ht="30.75" customHeight="1" x14ac:dyDescent="0.25">
      <c r="A30" s="57" t="s">
        <v>36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6" customFormat="1" ht="21" customHeight="1" x14ac:dyDescent="0.25">
      <c r="A31" s="58" t="s">
        <v>37</v>
      </c>
      <c r="B31" s="7" t="s">
        <v>48</v>
      </c>
      <c r="C31" s="77" t="s">
        <v>56</v>
      </c>
      <c r="D31" s="38" t="s">
        <v>31</v>
      </c>
      <c r="E31" s="14">
        <v>44774</v>
      </c>
      <c r="F31" s="14">
        <v>44927</v>
      </c>
      <c r="G31" s="29">
        <v>74000</v>
      </c>
      <c r="H31" s="29">
        <v>2123.8000000000002</v>
      </c>
      <c r="I31" s="29">
        <v>6121.2</v>
      </c>
      <c r="J31" s="29">
        <v>2249.6</v>
      </c>
      <c r="K31" s="29">
        <v>25</v>
      </c>
      <c r="L31" s="29">
        <v>10519.6</v>
      </c>
      <c r="M31" s="30">
        <v>63480.4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6" customFormat="1" ht="15.75" customHeight="1" x14ac:dyDescent="0.25">
      <c r="A32" s="20" t="s">
        <v>12</v>
      </c>
      <c r="B32" s="21">
        <v>1</v>
      </c>
      <c r="C32" s="22"/>
      <c r="D32" s="39"/>
      <c r="E32" s="23"/>
      <c r="F32" s="23"/>
      <c r="G32" s="31">
        <v>74000</v>
      </c>
      <c r="H32" s="31">
        <v>2123.8000000000002</v>
      </c>
      <c r="I32" s="31">
        <v>6121.2</v>
      </c>
      <c r="J32" s="31">
        <v>2249.6</v>
      </c>
      <c r="K32" s="31">
        <v>25</v>
      </c>
      <c r="L32" s="31">
        <v>10519.6</v>
      </c>
      <c r="M32" s="60">
        <v>63480.4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55" customFormat="1" ht="15.75" customHeight="1" x14ac:dyDescent="0.25">
      <c r="A33" s="7"/>
      <c r="B33" s="7"/>
      <c r="C33" s="8"/>
      <c r="D33" s="38"/>
      <c r="E33" s="14"/>
      <c r="F33" s="14"/>
      <c r="G33" s="29"/>
      <c r="H33" s="29"/>
      <c r="I33" s="29"/>
      <c r="J33" s="29"/>
      <c r="K33" s="29"/>
      <c r="L33" s="29"/>
      <c r="M33" s="3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9" customFormat="1" ht="15.75" customHeight="1" x14ac:dyDescent="0.25">
      <c r="A34" s="18" t="s">
        <v>32</v>
      </c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52" customFormat="1" ht="15.75" customHeight="1" x14ac:dyDescent="0.25">
      <c r="A35" s="7" t="s">
        <v>35</v>
      </c>
      <c r="B35" s="7" t="s">
        <v>34</v>
      </c>
      <c r="C35" s="77" t="s">
        <v>56</v>
      </c>
      <c r="D35" s="38" t="s">
        <v>31</v>
      </c>
      <c r="E35" s="14">
        <v>44774</v>
      </c>
      <c r="F35" s="14">
        <v>44927</v>
      </c>
      <c r="G35" s="29">
        <v>72000</v>
      </c>
      <c r="H35" s="29">
        <v>2066.4</v>
      </c>
      <c r="I35" s="29">
        <v>5744.84</v>
      </c>
      <c r="J35" s="29">
        <v>2188.8000000000002</v>
      </c>
      <c r="K35" s="29">
        <v>25</v>
      </c>
      <c r="L35" s="29">
        <v>10025.040000000001</v>
      </c>
      <c r="M35" s="30">
        <v>61974.96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70" customFormat="1" ht="15.75" customHeight="1" x14ac:dyDescent="0.25">
      <c r="A36" s="63" t="s">
        <v>12</v>
      </c>
      <c r="B36" s="64">
        <v>1</v>
      </c>
      <c r="C36" s="65"/>
      <c r="D36" s="66"/>
      <c r="E36" s="67"/>
      <c r="F36" s="67"/>
      <c r="G36" s="78">
        <v>72000</v>
      </c>
      <c r="H36" s="78">
        <v>2066.4</v>
      </c>
      <c r="I36" s="78">
        <v>5744.84</v>
      </c>
      <c r="J36" s="78">
        <v>2188.8000000000002</v>
      </c>
      <c r="K36" s="68">
        <f>SUM(K29:K30)</f>
        <v>25</v>
      </c>
      <c r="L36" s="78">
        <v>10025.040000000001</v>
      </c>
      <c r="M36" s="71">
        <v>61974.96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s="61" customFormat="1" ht="15.75" customHeight="1" x14ac:dyDescent="0.25">
      <c r="A37" s="7"/>
      <c r="B37" s="7"/>
      <c r="C37" s="8"/>
      <c r="D37" s="38"/>
      <c r="E37" s="14"/>
      <c r="F37" s="14"/>
      <c r="G37" s="29"/>
      <c r="H37" s="29"/>
      <c r="I37" s="29"/>
      <c r="J37" s="29"/>
      <c r="K37" s="29"/>
      <c r="L37" s="29"/>
      <c r="M37" s="3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61" customFormat="1" ht="15.75" customHeight="1" x14ac:dyDescent="0.25">
      <c r="A38" s="7"/>
      <c r="B38" s="7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61" customFormat="1" ht="15.75" customHeight="1" x14ac:dyDescent="0.25">
      <c r="A39" s="18" t="s">
        <v>51</v>
      </c>
      <c r="B39" s="7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19" customFormat="1" ht="23.25" customHeight="1" x14ac:dyDescent="0.25">
      <c r="A40" s="7" t="s">
        <v>33</v>
      </c>
      <c r="B40" s="7" t="s">
        <v>47</v>
      </c>
      <c r="C40" s="77" t="s">
        <v>56</v>
      </c>
      <c r="D40" s="38" t="s">
        <v>31</v>
      </c>
      <c r="E40" s="14">
        <v>44835</v>
      </c>
      <c r="F40" s="14">
        <v>44621</v>
      </c>
      <c r="G40" s="62">
        <v>74000</v>
      </c>
      <c r="H40" s="62">
        <v>2123.8000000000002</v>
      </c>
      <c r="I40" s="62">
        <v>6121.2</v>
      </c>
      <c r="J40" s="62">
        <v>2249.6</v>
      </c>
      <c r="K40" s="62">
        <v>25</v>
      </c>
      <c r="L40" s="62">
        <v>10519.6</v>
      </c>
      <c r="M40" s="62">
        <v>63480.4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70" customFormat="1" ht="15.75" customHeight="1" x14ac:dyDescent="0.25">
      <c r="A41" s="63" t="s">
        <v>12</v>
      </c>
      <c r="B41" s="64">
        <v>1</v>
      </c>
      <c r="C41" s="65"/>
      <c r="D41" s="66"/>
      <c r="E41" s="67"/>
      <c r="F41" s="67"/>
      <c r="G41" s="72">
        <v>74000</v>
      </c>
      <c r="H41" s="72">
        <v>2123.8000000000002</v>
      </c>
      <c r="I41" s="72">
        <v>6121.2</v>
      </c>
      <c r="J41" s="72">
        <v>2249.6</v>
      </c>
      <c r="K41" s="72">
        <v>25</v>
      </c>
      <c r="L41" s="72">
        <v>10519.6</v>
      </c>
      <c r="M41" s="72">
        <v>63480.4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s="17" customFormat="1" ht="15.75" customHeight="1" x14ac:dyDescent="0.25">
      <c r="A42" s="7"/>
      <c r="B42" s="18"/>
      <c r="C42" s="8"/>
      <c r="D42" s="38"/>
      <c r="E42" s="14"/>
      <c r="F42" s="14"/>
      <c r="G42" s="29"/>
      <c r="H42" s="29"/>
      <c r="I42" s="29"/>
      <c r="J42" s="29"/>
      <c r="K42" s="29"/>
      <c r="L42" s="29"/>
      <c r="M42" s="3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9" customFormat="1" ht="15.75" customHeight="1" x14ac:dyDescent="0.25">
      <c r="A43" s="18" t="s">
        <v>38</v>
      </c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59" customFormat="1" ht="15.75" customHeight="1" x14ac:dyDescent="0.25">
      <c r="A44" s="7" t="s">
        <v>39</v>
      </c>
      <c r="B44" s="7" t="s">
        <v>40</v>
      </c>
      <c r="C44" s="77" t="s">
        <v>56</v>
      </c>
      <c r="D44" s="38" t="s">
        <v>31</v>
      </c>
      <c r="E44" s="14">
        <v>44713</v>
      </c>
      <c r="F44" s="14">
        <v>44896</v>
      </c>
      <c r="G44" s="29">
        <v>74000</v>
      </c>
      <c r="H44" s="29">
        <v>2123.8000000000002</v>
      </c>
      <c r="I44" s="29">
        <v>5516.22</v>
      </c>
      <c r="J44" s="29">
        <v>2249.6</v>
      </c>
      <c r="K44" s="29">
        <v>3049.9</v>
      </c>
      <c r="L44" s="29">
        <v>12939.52</v>
      </c>
      <c r="M44" s="30">
        <v>61060.480000000003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9" customFormat="1" ht="15.75" customHeight="1" x14ac:dyDescent="0.25">
      <c r="A45" s="20" t="s">
        <v>12</v>
      </c>
      <c r="B45" s="21">
        <v>1</v>
      </c>
      <c r="C45" s="22"/>
      <c r="D45" s="39"/>
      <c r="E45" s="23"/>
      <c r="F45" s="23"/>
      <c r="G45" s="31">
        <f t="shared" ref="G45:M45" si="7">SUM(G43:G44)</f>
        <v>74000</v>
      </c>
      <c r="H45" s="31">
        <f t="shared" si="7"/>
        <v>2123.8000000000002</v>
      </c>
      <c r="I45" s="31">
        <f t="shared" si="7"/>
        <v>5516.22</v>
      </c>
      <c r="J45" s="31">
        <f t="shared" si="7"/>
        <v>2249.6</v>
      </c>
      <c r="K45" s="31">
        <f t="shared" si="7"/>
        <v>3049.9</v>
      </c>
      <c r="L45" s="31">
        <f t="shared" si="7"/>
        <v>12939.52</v>
      </c>
      <c r="M45" s="60">
        <f t="shared" si="7"/>
        <v>61060.480000000003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9" customFormat="1" ht="15.75" customHeight="1" x14ac:dyDescent="0.25">
      <c r="A46" s="7"/>
      <c r="B46" s="18"/>
      <c r="C46" s="8"/>
      <c r="D46" s="38"/>
      <c r="E46" s="14"/>
      <c r="F46" s="14"/>
      <c r="G46" s="29"/>
      <c r="H46" s="29"/>
      <c r="I46" s="29"/>
      <c r="J46" s="29"/>
      <c r="K46" s="29"/>
      <c r="L46" s="29"/>
      <c r="M46" s="3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s="59" customFormat="1" ht="15.75" customHeight="1" x14ac:dyDescent="0.25">
      <c r="A47" s="18" t="s">
        <v>41</v>
      </c>
      <c r="B47" s="18"/>
      <c r="C47" s="8"/>
      <c r="D47" s="38"/>
      <c r="E47" s="14"/>
      <c r="F47" s="14"/>
      <c r="G47" s="29"/>
      <c r="H47" s="29"/>
      <c r="I47" s="29"/>
      <c r="J47" s="29"/>
      <c r="K47" s="29"/>
      <c r="L47" s="29"/>
      <c r="M47" s="3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s="59" customFormat="1" ht="15.75" customHeight="1" x14ac:dyDescent="0.25">
      <c r="A48" s="7" t="s">
        <v>42</v>
      </c>
      <c r="B48" s="7" t="s">
        <v>43</v>
      </c>
      <c r="C48" s="77" t="s">
        <v>56</v>
      </c>
      <c r="D48" s="38" t="s">
        <v>19</v>
      </c>
      <c r="E48" s="14">
        <v>44713</v>
      </c>
      <c r="F48" s="14">
        <v>44896</v>
      </c>
      <c r="G48" s="29">
        <v>47500</v>
      </c>
      <c r="H48" s="29">
        <v>1363.25</v>
      </c>
      <c r="I48" s="29">
        <v>1501.16</v>
      </c>
      <c r="J48" s="29">
        <v>1444</v>
      </c>
      <c r="K48" s="29">
        <v>25</v>
      </c>
      <c r="L48" s="29">
        <v>4333.41</v>
      </c>
      <c r="M48" s="30">
        <v>43166.59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" customHeight="1" x14ac:dyDescent="0.25">
      <c r="A49" s="75" t="s">
        <v>52</v>
      </c>
      <c r="B49" t="s">
        <v>43</v>
      </c>
      <c r="C49" s="77" t="s">
        <v>56</v>
      </c>
      <c r="D49" s="43" t="s">
        <v>19</v>
      </c>
      <c r="E49" s="14">
        <v>44774</v>
      </c>
      <c r="F49" s="14">
        <v>44927</v>
      </c>
      <c r="G49" s="29">
        <v>47500</v>
      </c>
      <c r="H49" s="33">
        <v>1363.25</v>
      </c>
      <c r="I49" s="33">
        <v>1501.16</v>
      </c>
      <c r="J49" s="33">
        <v>1444</v>
      </c>
      <c r="K49" s="33">
        <v>25</v>
      </c>
      <c r="L49" s="33">
        <v>4333.41</v>
      </c>
      <c r="M49" s="33">
        <v>43166.59</v>
      </c>
    </row>
    <row r="50" spans="1:29" s="59" customFormat="1" ht="15.75" customHeight="1" x14ac:dyDescent="0.25">
      <c r="A50" s="20" t="s">
        <v>12</v>
      </c>
      <c r="B50" s="21">
        <v>2</v>
      </c>
      <c r="C50" s="22"/>
      <c r="D50" s="39"/>
      <c r="E50" s="23"/>
      <c r="F50" s="23"/>
      <c r="G50" s="31">
        <f t="shared" ref="G50:M50" si="8">G48+G49</f>
        <v>95000</v>
      </c>
      <c r="H50" s="31">
        <f t="shared" si="8"/>
        <v>2726.5</v>
      </c>
      <c r="I50" s="31">
        <f t="shared" si="8"/>
        <v>3002.32</v>
      </c>
      <c r="J50" s="31">
        <f t="shared" si="8"/>
        <v>2888</v>
      </c>
      <c r="K50" s="31">
        <f t="shared" si="8"/>
        <v>50</v>
      </c>
      <c r="L50" s="31">
        <f t="shared" si="8"/>
        <v>8666.82</v>
      </c>
      <c r="M50" s="60">
        <f t="shared" si="8"/>
        <v>86333.18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s="16" customFormat="1" ht="15.75" customHeight="1" x14ac:dyDescent="0.25">
      <c r="A51" s="7"/>
      <c r="B51" s="7"/>
      <c r="C51" s="8"/>
      <c r="D51" s="38"/>
      <c r="E51" s="14"/>
      <c r="F51" s="14"/>
      <c r="G51" s="29"/>
      <c r="H51" s="29"/>
      <c r="I51" s="29"/>
      <c r="J51" s="29"/>
      <c r="K51" s="29"/>
      <c r="L51" s="29"/>
      <c r="M51" s="3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4" t="s">
        <v>13</v>
      </c>
      <c r="B52" s="25">
        <f>B12+B17+B21+B25+B29+B32+B36+B41+B45+B50</f>
        <v>12</v>
      </c>
      <c r="C52" s="26"/>
      <c r="D52" s="40"/>
      <c r="E52" s="27"/>
      <c r="F52" s="27"/>
      <c r="G52" s="32">
        <f t="shared" ref="G52:M52" si="9">G12+G17+G21+G25+G29+G32+G36+G41+G45+G50</f>
        <v>661500</v>
      </c>
      <c r="H52" s="32">
        <f t="shared" si="9"/>
        <v>18985.05</v>
      </c>
      <c r="I52" s="32">
        <f t="shared" si="9"/>
        <v>37008.589999999997</v>
      </c>
      <c r="J52" s="32">
        <f t="shared" si="9"/>
        <v>20109.600000000002</v>
      </c>
      <c r="K52" s="32">
        <f t="shared" si="9"/>
        <v>3324.9</v>
      </c>
      <c r="L52" s="32">
        <f t="shared" si="9"/>
        <v>79428.139999999985</v>
      </c>
      <c r="M52" s="32">
        <f t="shared" si="9"/>
        <v>582071.8600000001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  <c r="AA56" s="2"/>
      <c r="AB56" s="2"/>
      <c r="AC56" s="2"/>
    </row>
    <row r="57" spans="1:29" s="44" customFormat="1" ht="21" x14ac:dyDescent="0.35">
      <c r="A57" s="45" t="s">
        <v>20</v>
      </c>
      <c r="B57" s="46"/>
      <c r="C57" s="46"/>
      <c r="D57" s="47"/>
      <c r="E57" s="46"/>
      <c r="F57" s="46"/>
      <c r="G57" s="48"/>
      <c r="H57" s="45"/>
      <c r="I57" s="49"/>
      <c r="J57" s="49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s="44" customFormat="1" ht="21" x14ac:dyDescent="0.35">
      <c r="A58" s="47" t="s">
        <v>21</v>
      </c>
      <c r="B58" s="46"/>
      <c r="C58" s="46"/>
      <c r="D58" s="45"/>
      <c r="E58" s="46"/>
      <c r="F58" s="46"/>
      <c r="G58" s="48"/>
      <c r="H58" s="47"/>
      <c r="I58" s="49"/>
      <c r="J58" s="49"/>
      <c r="K58" s="51"/>
      <c r="L58" s="5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4"/>
      <c r="Z281" s="4"/>
      <c r="AA281" s="4"/>
      <c r="AB281" s="4"/>
      <c r="AC281" s="4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1"/>
      <c r="E397" s="3"/>
      <c r="F397" s="3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1"/>
      <c r="E398" s="3"/>
      <c r="F398" s="3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3"/>
      <c r="B399" s="3"/>
      <c r="C399" s="3"/>
      <c r="D399" s="41"/>
      <c r="E399" s="3"/>
      <c r="F399" s="3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4.75" customHeight="1" x14ac:dyDescent="0.25">
      <c r="A400" s="3"/>
      <c r="B400" s="3"/>
      <c r="C400" s="3"/>
      <c r="D400" s="41"/>
      <c r="E400" s="3"/>
      <c r="F400" s="3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3"/>
      <c r="B401" s="3"/>
      <c r="C401" s="3"/>
      <c r="D401" s="41"/>
      <c r="E401" s="3"/>
      <c r="F401" s="3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x14ac:dyDescent="0.25">
      <c r="A402" s="6"/>
      <c r="B402" s="6"/>
      <c r="C402" s="6"/>
      <c r="D402" s="42"/>
      <c r="E402" s="6"/>
      <c r="F402" s="6"/>
      <c r="G402" s="34"/>
      <c r="H402" s="34"/>
      <c r="I402" s="34"/>
      <c r="J402" s="34"/>
      <c r="K402" s="34"/>
      <c r="L402" s="34"/>
      <c r="M402" s="3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30"/>
      <c r="H858" s="30"/>
      <c r="I858" s="30"/>
      <c r="J858" s="30"/>
      <c r="K858" s="30"/>
      <c r="L858" s="30"/>
      <c r="M858" s="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30"/>
      <c r="H859" s="30"/>
      <c r="I859" s="30"/>
      <c r="J859" s="30"/>
      <c r="K859" s="30"/>
      <c r="L859" s="30"/>
      <c r="M859" s="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30"/>
      <c r="H860" s="30"/>
      <c r="I860" s="30"/>
      <c r="J860" s="30"/>
      <c r="K860" s="30"/>
      <c r="L860" s="30"/>
      <c r="M860" s="3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30"/>
      <c r="H861" s="30"/>
      <c r="I861" s="30"/>
      <c r="J861" s="30"/>
      <c r="K861" s="30"/>
      <c r="L861" s="30"/>
      <c r="M861" s="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1"/>
      <c r="B862" s="1"/>
      <c r="C862" s="1"/>
      <c r="E862" s="2"/>
      <c r="F862" s="2"/>
      <c r="G862" s="30"/>
      <c r="H862" s="30"/>
      <c r="I862" s="30"/>
      <c r="J862" s="30"/>
      <c r="K862" s="30"/>
      <c r="L862" s="30"/>
      <c r="M862" s="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</sheetData>
  <mergeCells count="18">
    <mergeCell ref="H8:H9"/>
    <mergeCell ref="I8:I9"/>
    <mergeCell ref="A14:M14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5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2022</vt:lpstr>
      <vt:lpstr>'OCTUBRE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2022-11-07T14:10:18Z</cp:lastPrinted>
  <dcterms:created xsi:type="dcterms:W3CDTF">2017-09-28T13:01:36Z</dcterms:created>
  <dcterms:modified xsi:type="dcterms:W3CDTF">2022-11-07T14:11:06Z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