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ESTEFANIA ALVAREZ\CARPETAS ARABELLY\PAGINA WEB ABRIL-2024\CARPETA EJECUCION PRESUPUESTARIA\"/>
    </mc:Choice>
  </mc:AlternateContent>
  <xr:revisionPtr revIDLastSave="0" documentId="13_ncr:1_{0469F1F4-C90B-4DEE-A5B8-8C560EFB8581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C83" i="2" l="1"/>
  <c r="C80" i="2"/>
  <c r="C77" i="2"/>
  <c r="C72" i="2"/>
  <c r="C69" i="2"/>
  <c r="C64" i="2"/>
  <c r="C54" i="2"/>
  <c r="C47" i="2"/>
  <c r="C38" i="2"/>
  <c r="C28" i="2"/>
  <c r="C18" i="2"/>
  <c r="C12" i="2"/>
  <c r="B12" i="2" l="1"/>
  <c r="D12" i="2"/>
  <c r="B18" i="2"/>
  <c r="D18" i="2"/>
  <c r="B28" i="2"/>
  <c r="D28" i="2"/>
  <c r="B38" i="2"/>
  <c r="D38" i="2"/>
  <c r="B47" i="2"/>
  <c r="D47" i="2"/>
  <c r="B54" i="2"/>
  <c r="D54" i="2"/>
  <c r="B64" i="2"/>
  <c r="D64" i="2"/>
  <c r="B69" i="2"/>
  <c r="D69" i="2"/>
  <c r="B72" i="2"/>
  <c r="D72" i="2"/>
  <c r="B77" i="2"/>
  <c r="D77" i="2"/>
  <c r="B80" i="2"/>
  <c r="D80" i="2"/>
  <c r="B83" i="2"/>
  <c r="D83" i="2"/>
  <c r="C85" i="2" l="1"/>
  <c r="J18" i="2" l="1"/>
  <c r="J28" i="2"/>
  <c r="J12" i="2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O80" i="2"/>
  <c r="N80" i="2"/>
  <c r="M80" i="2"/>
  <c r="L80" i="2"/>
  <c r="K80" i="2"/>
  <c r="J80" i="2"/>
  <c r="I80" i="2"/>
  <c r="H80" i="2"/>
  <c r="G80" i="2"/>
  <c r="F80" i="2"/>
  <c r="E80" i="2"/>
  <c r="O77" i="2"/>
  <c r="N77" i="2"/>
  <c r="M77" i="2"/>
  <c r="L77" i="2"/>
  <c r="K77" i="2"/>
  <c r="J77" i="2"/>
  <c r="I77" i="2"/>
  <c r="H77" i="2"/>
  <c r="G77" i="2"/>
  <c r="F77" i="2"/>
  <c r="E77" i="2"/>
  <c r="O72" i="2"/>
  <c r="N72" i="2"/>
  <c r="M72" i="2"/>
  <c r="L72" i="2"/>
  <c r="K72" i="2"/>
  <c r="J72" i="2"/>
  <c r="I72" i="2"/>
  <c r="H72" i="2"/>
  <c r="G72" i="2"/>
  <c r="F72" i="2"/>
  <c r="E72" i="2"/>
  <c r="O69" i="2"/>
  <c r="N69" i="2"/>
  <c r="M69" i="2"/>
  <c r="L69" i="2"/>
  <c r="K69" i="2"/>
  <c r="J69" i="2"/>
  <c r="I69" i="2"/>
  <c r="H69" i="2"/>
  <c r="G69" i="2"/>
  <c r="F69" i="2"/>
  <c r="E69" i="2"/>
  <c r="O64" i="2"/>
  <c r="N64" i="2"/>
  <c r="M64" i="2"/>
  <c r="L64" i="2"/>
  <c r="K64" i="2"/>
  <c r="J64" i="2"/>
  <c r="I64" i="2"/>
  <c r="H64" i="2"/>
  <c r="G64" i="2"/>
  <c r="F64" i="2"/>
  <c r="E64" i="2"/>
  <c r="O54" i="2"/>
  <c r="N54" i="2"/>
  <c r="M54" i="2"/>
  <c r="L54" i="2"/>
  <c r="K54" i="2"/>
  <c r="J54" i="2"/>
  <c r="I54" i="2"/>
  <c r="H54" i="2"/>
  <c r="G54" i="2"/>
  <c r="F54" i="2"/>
  <c r="E54" i="2"/>
  <c r="N47" i="2"/>
  <c r="M47" i="2"/>
  <c r="L47" i="2"/>
  <c r="K47" i="2"/>
  <c r="J47" i="2"/>
  <c r="I47" i="2"/>
  <c r="H47" i="2"/>
  <c r="G47" i="2"/>
  <c r="F47" i="2"/>
  <c r="E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I28" i="2"/>
  <c r="H28" i="2"/>
  <c r="G28" i="2"/>
  <c r="F28" i="2"/>
  <c r="E28" i="2"/>
  <c r="O18" i="2"/>
  <c r="N18" i="2"/>
  <c r="M18" i="2"/>
  <c r="L18" i="2"/>
  <c r="K18" i="2"/>
  <c r="I18" i="2"/>
  <c r="H18" i="2"/>
  <c r="G18" i="2"/>
  <c r="F18" i="2"/>
  <c r="E18" i="2"/>
  <c r="P13" i="2"/>
  <c r="P12" i="2" s="1"/>
  <c r="N12" i="2"/>
  <c r="M12" i="2"/>
  <c r="L12" i="2"/>
  <c r="K12" i="2"/>
  <c r="I12" i="2"/>
  <c r="H12" i="2"/>
  <c r="F12" i="2"/>
  <c r="E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<sst xmlns="http://schemas.openxmlformats.org/spreadsheetml/2006/main" count="112" uniqueCount="112">
  <si>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</si>
  <si>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</si>
  <si>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</si>
  <si>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</si>
  <si>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</si>
  <si>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</si>
  <si>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</si>
  <si>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</si>
  <si>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</si>
  <si>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</si>
  <si>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</si>
  <si>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</si>
  <si>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</si>
  <si>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</si>
  <si>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</si>
  <si>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</si>
  <si>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</si>
  <si>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</si>
  <si>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</si>
  <si>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</si>
  <si>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</si>
  <si>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</si>
  <si>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</si>
  <si>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</si>
  <si>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</si>
  <si>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</si>
  <si>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</si>
  <si>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</si>
  <si>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</si>
  <si>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</si>
  <si>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</si>
  <si>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</si>
  <si>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</si>
  <si>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</si>
  <si>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</si>
  <si>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</si>
  <si>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</si>
  <si>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</si>
  <si>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</si>
  <si>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</si>
  <si>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</si>
  <si>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</si>
  <si>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</si>
  <si>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</si>
  <si>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</si>
  <si>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</si>
  <si>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</si>
  <si>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</si>
  <si>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</si>
  <si>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</si>
  <si>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</si>
  <si>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</si>
  <si>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</si>
  <si>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</si>
  <si>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</si>
  <si>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</si>
  <si>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</si>
  <si>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</si>
  <si>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</si>
  <si>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</si>
  <si>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</si>
  <si>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</si>
  <si>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</si>
  <si>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</si>
  <si>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</si>
  <si>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</si>
  <si>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</si>
  <si>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</si>
  <si>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</si>
  <si>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</si>
  <si>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</si>
  <si>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</si>
  <si>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</si>
  <si>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</si>
  <si>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</si>
  <si>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</si>
  <si>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</si>
  <si>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</si>
  <si>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</si>
  <si>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</si>
  <si>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</si>
  <si>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</si>
  <si>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</si>
  <si>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</si>
  <si>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</si>
  <si>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</si>
  <si>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</si>
  <si>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</si>
  <si>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</si>
  <si>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</si>
  <si>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</si>
  <si>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</si>
  <si>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</si>
  <si>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</si>
  <si>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</si>
  <si>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</si>
  <si>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</si>
  <si>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</si>
  <si>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</si>
  <si>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</si>
  <si>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</si>
  <si>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</si>
  <si>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</si>
  <si>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</si>
  <si>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</si>
  <si>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</si>
  <si>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</si>
  <si>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</si>
  <si>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</si>
  <si>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MAYO--2024</t>
  </si>
  <si>
    <t>Fecha de registro: del 01 de Mayo 2024</t>
  </si>
  <si>
    <t>Fecha de imputación: hasta el 31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</si>
</sst>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" fontId="0" fillId="0" borderId="0" xfId="0" applyNumberFormat="1"/>
    <xf numFmtId="0" fontId="0" fillId="0" borderId="0" xfId="0" applyFont="1"/>
    <xf numFmtId="39" fontId="1" fillId="0" borderId="0" xfId="1" applyNumberFormat="1" applyFont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topLeftCell="A23" zoomScaleNormal="100" workbookViewId="0">
      <selection activeCell="H29" sqref="H29"/>
    </sheetView>
  </sheetViews>
  <sheetFormatPr baseColWidth="10" defaultColWidth="11.42578125" defaultRowHeight="15" x14ac:dyDescent="0.25"/>
  <cols>
    <col min="1" max="1" width="53.42578125" customWidth="1"/>
    <col min="2" max="2" width="20.5703125" customWidth="1"/>
    <col min="3" max="3" width="21.7109375" customWidth="1"/>
    <col min="4" max="4" width="12.140625" bestFit="1" customWidth="1"/>
    <col min="5" max="5" width="13.42578125" bestFit="1" customWidth="1"/>
    <col min="6" max="6" width="13.140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8" t="s">
        <v>94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21" customHeight="1" x14ac:dyDescent="0.25">
      <c r="A4" s="30" t="s">
        <v>95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15.75" x14ac:dyDescent="0.25">
      <c r="A5" s="35" t="s">
        <v>109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75" customHeight="1" x14ac:dyDescent="0.25">
      <c r="A6" s="37" t="s">
        <v>91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.75" customHeight="1" x14ac:dyDescent="0.25">
      <c r="A7" s="38" t="s">
        <v>76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9" spans="1:16" ht="25.5" customHeight="1" x14ac:dyDescent="0.25">
      <c r="A9" s="32" t="s">
        <v>66</v>
      </c>
      <c r="B9" s="33" t="s">
        <v>93</v>
      </c>
      <c r="C9" s="33" t="s">
        <v>92</v>
      </c>
      <c r="D9" s="39" t="s">
        <v>90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</row>
    <row r="10" spans="1:16" x14ac:dyDescent="0.25">
      <c r="A10" s="32"/>
      <c r="B10" s="34"/>
      <c r="C10" s="34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88815824</v>
      </c>
      <c r="C12" s="15">
        <f>SUM(C13:C17)</f>
        <v>88815822.390000001</v>
      </c>
      <c r="D12" s="15">
        <f t="shared" ref="D12:I12" si="0">SUM(D13:D17)</f>
        <v>5572727.9199999999</v>
      </c>
      <c r="E12" s="15">
        <f t="shared" si="0"/>
        <v>5598947.9799999995</v>
      </c>
      <c r="F12" s="15">
        <f t="shared" si="0"/>
        <v>5760354.1099999994</v>
      </c>
      <c r="G12" s="15">
        <f>SUM(G13:G17)</f>
        <v>6618383.1099999994</v>
      </c>
      <c r="H12" s="15">
        <f t="shared" si="0"/>
        <v>9381285.4100000001</v>
      </c>
      <c r="I12" s="15">
        <f t="shared" si="0"/>
        <v>0</v>
      </c>
      <c r="J12" s="15">
        <f>SUM(J13:J17)</f>
        <v>0</v>
      </c>
      <c r="K12" s="15">
        <f t="shared" ref="K12:P12" si="1">SUM(K13:K17)</f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32931698.529999997</v>
      </c>
    </row>
    <row r="13" spans="1:16" x14ac:dyDescent="0.25">
      <c r="A13" s="1" t="s">
        <v>2</v>
      </c>
      <c r="B13" s="14">
        <v>66205361</v>
      </c>
      <c r="C13" s="14">
        <v>66205361</v>
      </c>
      <c r="D13" s="14">
        <v>4695323.59</v>
      </c>
      <c r="E13" s="14">
        <v>4717990.26</v>
      </c>
      <c r="F13" s="14">
        <v>4857990.26</v>
      </c>
      <c r="G13" s="14">
        <v>4867990.26</v>
      </c>
      <c r="H13" s="14">
        <v>4911544.34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24050838.709999997</v>
      </c>
    </row>
    <row r="14" spans="1:16" x14ac:dyDescent="0.25">
      <c r="A14" s="1" t="s">
        <v>3</v>
      </c>
      <c r="B14" s="14">
        <v>12995632</v>
      </c>
      <c r="C14" s="14">
        <v>12995632</v>
      </c>
      <c r="D14" s="14">
        <v>170500</v>
      </c>
      <c r="E14" s="14">
        <v>170500</v>
      </c>
      <c r="F14" s="14">
        <v>170500</v>
      </c>
      <c r="G14" s="14">
        <v>1017000</v>
      </c>
      <c r="H14" s="14">
        <v>3744586.11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>SUM(D14:O14)</f>
        <v>5273086.1099999994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SUM(D15:O15)</f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0</v>
      </c>
    </row>
    <row r="17" spans="1:16" x14ac:dyDescent="0.25">
      <c r="A17" s="1" t="s">
        <v>6</v>
      </c>
      <c r="B17" s="14">
        <v>9614831</v>
      </c>
      <c r="C17" s="14">
        <v>9614829.3900000006</v>
      </c>
      <c r="D17" s="14">
        <v>706904.33</v>
      </c>
      <c r="E17" s="14">
        <v>710457.72</v>
      </c>
      <c r="F17" s="14">
        <v>731863.85</v>
      </c>
      <c r="G17" s="14">
        <v>733392.85</v>
      </c>
      <c r="H17" s="14">
        <v>725154.96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>SUM(D17:O17)</f>
        <v>3607773.71</v>
      </c>
    </row>
    <row r="18" spans="1:16" x14ac:dyDescent="0.25">
      <c r="A18" s="5" t="s">
        <v>7</v>
      </c>
      <c r="B18" s="15">
        <f>SUM(B19:B27)</f>
        <v>39185051</v>
      </c>
      <c r="C18" s="15">
        <f>SUM(C19:C27)</f>
        <v>123356906.31</v>
      </c>
      <c r="D18" s="15">
        <f t="shared" ref="D18:P18" si="2">SUM(D19:D27)</f>
        <v>364539.94</v>
      </c>
      <c r="E18" s="15">
        <f t="shared" si="2"/>
        <v>2605271.5099999998</v>
      </c>
      <c r="F18" s="15">
        <f t="shared" si="2"/>
        <v>779348.12000000011</v>
      </c>
      <c r="G18" s="15">
        <f t="shared" si="2"/>
        <v>1475929.6400000004</v>
      </c>
      <c r="H18" s="15">
        <f t="shared" si="2"/>
        <v>2007949.1300000001</v>
      </c>
      <c r="I18" s="15">
        <f t="shared" si="2"/>
        <v>0</v>
      </c>
      <c r="J18" s="15">
        <f t="shared" si="2"/>
        <v>0</v>
      </c>
      <c r="K18" s="15">
        <f t="shared" si="2"/>
        <v>0</v>
      </c>
      <c r="L18" s="15">
        <f t="shared" si="2"/>
        <v>0</v>
      </c>
      <c r="M18" s="15">
        <f t="shared" si="2"/>
        <v>0</v>
      </c>
      <c r="N18" s="15">
        <f t="shared" si="2"/>
        <v>0</v>
      </c>
      <c r="O18" s="15">
        <f t="shared" si="2"/>
        <v>0</v>
      </c>
      <c r="P18" s="15">
        <f t="shared" si="2"/>
        <v>7233038.339999998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364539.94</v>
      </c>
      <c r="E19" s="14">
        <v>240160.44</v>
      </c>
      <c r="F19" s="14">
        <v>13852.8</v>
      </c>
      <c r="G19" s="14">
        <v>256711.21</v>
      </c>
      <c r="H19" s="14">
        <v>516821.34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 t="shared" ref="P19:P27" si="3">SUM(D19:O19)</f>
        <v>1392085.73</v>
      </c>
    </row>
    <row r="20" spans="1:16" x14ac:dyDescent="0.25">
      <c r="A20" s="1" t="s">
        <v>9</v>
      </c>
      <c r="B20" s="14">
        <v>2853600</v>
      </c>
      <c r="C20" s="14">
        <v>5122396</v>
      </c>
      <c r="D20" s="14">
        <v>0</v>
      </c>
      <c r="E20" s="14">
        <v>1540018</v>
      </c>
      <c r="F20" s="14">
        <v>0</v>
      </c>
      <c r="G20" s="14">
        <v>239348.86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3"/>
        <v>1779366.8599999999</v>
      </c>
    </row>
    <row r="21" spans="1:16" x14ac:dyDescent="0.25">
      <c r="A21" s="1" t="s">
        <v>10</v>
      </c>
      <c r="B21" s="14">
        <v>2850000</v>
      </c>
      <c r="C21" s="14">
        <v>4106800</v>
      </c>
      <c r="D21" s="14">
        <v>0</v>
      </c>
      <c r="E21" s="14">
        <v>110008.81</v>
      </c>
      <c r="F21" s="14">
        <v>148112.75</v>
      </c>
      <c r="G21" s="14">
        <v>477151.69</v>
      </c>
      <c r="H21" s="14">
        <v>376533.77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3"/>
        <v>1111807.02</v>
      </c>
    </row>
    <row r="22" spans="1:16" x14ac:dyDescent="0.25">
      <c r="A22" s="1" t="s">
        <v>11</v>
      </c>
      <c r="B22" s="14">
        <v>1865000</v>
      </c>
      <c r="C22" s="14">
        <v>915000</v>
      </c>
      <c r="D22" s="14">
        <v>0</v>
      </c>
      <c r="E22" s="14">
        <v>0</v>
      </c>
      <c r="F22" s="14">
        <v>2720</v>
      </c>
      <c r="G22" s="14">
        <v>8173.03</v>
      </c>
      <c r="H22" s="14">
        <v>49826.49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3"/>
        <v>60719.519999999997</v>
      </c>
    </row>
    <row r="23" spans="1:16" x14ac:dyDescent="0.25">
      <c r="A23" s="1" t="s">
        <v>12</v>
      </c>
      <c r="B23" s="14">
        <v>1341992</v>
      </c>
      <c r="C23" s="14">
        <v>14106400</v>
      </c>
      <c r="D23" s="14">
        <v>0</v>
      </c>
      <c r="E23" s="14">
        <v>173040.16</v>
      </c>
      <c r="F23" s="14">
        <v>352538.77</v>
      </c>
      <c r="G23" s="14">
        <v>124417.35</v>
      </c>
      <c r="H23" s="14">
        <v>203266.02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3"/>
        <v>853262.3</v>
      </c>
    </row>
    <row r="24" spans="1:16" x14ac:dyDescent="0.25">
      <c r="A24" s="1" t="s">
        <v>13</v>
      </c>
      <c r="B24" s="14">
        <v>1600000</v>
      </c>
      <c r="C24" s="14">
        <v>4480000</v>
      </c>
      <c r="D24" s="14">
        <v>0</v>
      </c>
      <c r="E24" s="14">
        <v>0</v>
      </c>
      <c r="F24" s="14">
        <v>0</v>
      </c>
      <c r="G24" s="14">
        <v>0</v>
      </c>
      <c r="H24" s="14">
        <v>318839.93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3"/>
        <v>318839.93</v>
      </c>
    </row>
    <row r="25" spans="1:16" x14ac:dyDescent="0.25">
      <c r="A25" s="1" t="s">
        <v>14</v>
      </c>
      <c r="B25" s="14">
        <v>1578000</v>
      </c>
      <c r="C25" s="14">
        <v>20341756.23</v>
      </c>
      <c r="D25" s="14">
        <v>0</v>
      </c>
      <c r="E25" s="14">
        <v>68303.289999999994</v>
      </c>
      <c r="F25" s="14">
        <v>33038.22</v>
      </c>
      <c r="G25" s="14">
        <v>123739.08</v>
      </c>
      <c r="H25" s="14">
        <v>10820.29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3"/>
        <v>235900.88</v>
      </c>
    </row>
    <row r="26" spans="1:16" x14ac:dyDescent="0.25">
      <c r="A26" s="1" t="s">
        <v>15</v>
      </c>
      <c r="B26" s="14">
        <v>20089459</v>
      </c>
      <c r="C26" s="14">
        <v>64597279.229999997</v>
      </c>
      <c r="D26" s="14">
        <v>0</v>
      </c>
      <c r="E26" s="14">
        <v>459040.96</v>
      </c>
      <c r="F26" s="14">
        <v>101168.51</v>
      </c>
      <c r="G26" s="14">
        <v>111312.62</v>
      </c>
      <c r="H26" s="14">
        <v>531841.29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3"/>
        <v>1203363.3799999999</v>
      </c>
    </row>
    <row r="27" spans="1:16" x14ac:dyDescent="0.25">
      <c r="A27" s="1" t="s">
        <v>16</v>
      </c>
      <c r="B27" s="14">
        <v>3239000</v>
      </c>
      <c r="C27" s="14">
        <v>5919274.8499999996</v>
      </c>
      <c r="D27" s="14">
        <v>0</v>
      </c>
      <c r="E27" s="14">
        <v>14699.85</v>
      </c>
      <c r="F27" s="14">
        <v>127917.07</v>
      </c>
      <c r="G27" s="14">
        <v>135075.79999999999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3"/>
        <v>277692.71999999997</v>
      </c>
    </row>
    <row r="28" spans="1:16" x14ac:dyDescent="0.25">
      <c r="A28" s="5" t="s">
        <v>17</v>
      </c>
      <c r="B28" s="15">
        <f>SUM(B29:B37)</f>
        <v>7107925</v>
      </c>
      <c r="C28" s="15">
        <f>SUM(C29:C37)</f>
        <v>32016824.899999999</v>
      </c>
      <c r="D28" s="15">
        <f t="shared" ref="D28:P28" si="4">SUM(D29:D37)</f>
        <v>0</v>
      </c>
      <c r="E28" s="15">
        <f t="shared" si="4"/>
        <v>638940.03</v>
      </c>
      <c r="F28" s="15">
        <f t="shared" si="4"/>
        <v>770857.41</v>
      </c>
      <c r="G28" s="15">
        <f t="shared" si="4"/>
        <v>370518.58999999997</v>
      </c>
      <c r="H28" s="15">
        <f t="shared" si="4"/>
        <v>640282.53</v>
      </c>
      <c r="I28" s="15">
        <f t="shared" si="4"/>
        <v>0</v>
      </c>
      <c r="J28" s="15">
        <f t="shared" si="4"/>
        <v>0</v>
      </c>
      <c r="K28" s="15">
        <f t="shared" si="4"/>
        <v>0</v>
      </c>
      <c r="L28" s="15">
        <f>SUM(L29:L37)</f>
        <v>0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2420598.56</v>
      </c>
    </row>
    <row r="29" spans="1:16" x14ac:dyDescent="0.25">
      <c r="A29" s="1" t="s">
        <v>18</v>
      </c>
      <c r="B29" s="14">
        <v>820950</v>
      </c>
      <c r="C29" s="14">
        <v>3061900</v>
      </c>
      <c r="D29" s="14">
        <v>0</v>
      </c>
      <c r="E29" s="14">
        <v>0</v>
      </c>
      <c r="F29" s="14">
        <v>69118.210000000006</v>
      </c>
      <c r="G29" s="14">
        <v>30186.23</v>
      </c>
      <c r="H29" s="14">
        <v>7016.1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ref="P29:P37" si="5">SUM(D29:O29)</f>
        <v>106320.54000000001</v>
      </c>
    </row>
    <row r="30" spans="1:16" x14ac:dyDescent="0.25">
      <c r="A30" s="1" t="s">
        <v>19</v>
      </c>
      <c r="B30" s="14">
        <v>67200</v>
      </c>
      <c r="C30" s="14">
        <v>182600</v>
      </c>
      <c r="D30" s="14">
        <v>0</v>
      </c>
      <c r="E30" s="14">
        <v>0</v>
      </c>
      <c r="F30" s="14">
        <v>1486.8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1486.8</v>
      </c>
    </row>
    <row r="31" spans="1:16" x14ac:dyDescent="0.25">
      <c r="A31" s="1" t="s">
        <v>20</v>
      </c>
      <c r="B31" s="14">
        <v>673080</v>
      </c>
      <c r="C31" s="14">
        <v>761140</v>
      </c>
      <c r="D31" s="14">
        <v>0</v>
      </c>
      <c r="E31" s="14">
        <v>0</v>
      </c>
      <c r="F31" s="14">
        <v>23098.39</v>
      </c>
      <c r="G31" s="14">
        <v>107912.66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5"/>
        <v>131011.05</v>
      </c>
    </row>
    <row r="32" spans="1:16" x14ac:dyDescent="0.25">
      <c r="A32" s="1" t="s">
        <v>21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0</v>
      </c>
    </row>
    <row r="33" spans="1:16" x14ac:dyDescent="0.25">
      <c r="A33" s="1" t="s">
        <v>22</v>
      </c>
      <c r="B33" s="14">
        <v>264000</v>
      </c>
      <c r="C33" s="14">
        <v>705600</v>
      </c>
      <c r="D33" s="14">
        <v>0</v>
      </c>
      <c r="E33" s="14">
        <v>0</v>
      </c>
      <c r="F33" s="14">
        <v>0</v>
      </c>
      <c r="G33" s="14">
        <v>2441.9899999999998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5"/>
        <v>2441.9899999999998</v>
      </c>
    </row>
    <row r="34" spans="1:16" x14ac:dyDescent="0.25">
      <c r="A34" s="1" t="s">
        <v>23</v>
      </c>
      <c r="B34" s="14">
        <v>100000</v>
      </c>
      <c r="C34" s="14">
        <v>120805</v>
      </c>
      <c r="D34" s="14">
        <v>0</v>
      </c>
      <c r="E34" s="14">
        <v>0.01</v>
      </c>
      <c r="F34" s="14">
        <v>2305</v>
      </c>
      <c r="G34" s="14">
        <v>519.99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5"/>
        <v>2825</v>
      </c>
    </row>
    <row r="35" spans="1:16" x14ac:dyDescent="0.25">
      <c r="A35" s="1" t="s">
        <v>24</v>
      </c>
      <c r="B35" s="14">
        <v>3704600</v>
      </c>
      <c r="C35" s="23">
        <v>3730100</v>
      </c>
      <c r="D35" s="14">
        <v>0</v>
      </c>
      <c r="E35" s="14">
        <v>600000</v>
      </c>
      <c r="F35" s="14">
        <v>609150.13</v>
      </c>
      <c r="G35" s="14">
        <v>3084.08</v>
      </c>
      <c r="H35" s="14">
        <v>600000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5"/>
        <v>1812234.21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1478095</v>
      </c>
      <c r="C37" s="23">
        <v>23454679.899999999</v>
      </c>
      <c r="D37" s="14">
        <v>0</v>
      </c>
      <c r="E37" s="14">
        <v>38940.019999999997</v>
      </c>
      <c r="F37" s="14">
        <v>65698.880000000005</v>
      </c>
      <c r="G37" s="14">
        <v>226373.64</v>
      </c>
      <c r="H37" s="14">
        <v>33266.43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5"/>
        <v>364278.97000000003</v>
      </c>
    </row>
    <row r="38" spans="1:16" x14ac:dyDescent="0.25">
      <c r="A38" s="5" t="s">
        <v>27</v>
      </c>
      <c r="B38" s="15">
        <f>SUM(B39:B46)</f>
        <v>140535800</v>
      </c>
      <c r="C38" s="15">
        <f>SUM(C39)</f>
        <v>147735800</v>
      </c>
      <c r="D38" s="15">
        <f t="shared" ref="D38" si="6">SUM(D39:D46)</f>
        <v>0</v>
      </c>
      <c r="E38" s="15">
        <f t="shared" ref="E38:P38" si="7">SUM(E39:E46)</f>
        <v>22822633.34</v>
      </c>
      <c r="F38" s="15">
        <f t="shared" si="7"/>
        <v>11561316.67</v>
      </c>
      <c r="G38" s="15">
        <f t="shared" si="7"/>
        <v>13602319.67</v>
      </c>
      <c r="H38" s="15">
        <f t="shared" si="7"/>
        <v>11511316.67</v>
      </c>
      <c r="I38" s="15">
        <f t="shared" si="7"/>
        <v>0</v>
      </c>
      <c r="J38" s="15">
        <f t="shared" si="7"/>
        <v>0</v>
      </c>
      <c r="K38" s="15">
        <f t="shared" si="7"/>
        <v>0</v>
      </c>
      <c r="L38" s="15">
        <f t="shared" si="7"/>
        <v>0</v>
      </c>
      <c r="M38" s="15">
        <f t="shared" si="7"/>
        <v>0</v>
      </c>
      <c r="N38" s="15">
        <f t="shared" si="7"/>
        <v>0</v>
      </c>
      <c r="O38" s="15">
        <f t="shared" si="7"/>
        <v>0</v>
      </c>
      <c r="P38" s="15">
        <f t="shared" si="7"/>
        <v>59497586.350000001</v>
      </c>
    </row>
    <row r="39" spans="1:16" x14ac:dyDescent="0.25">
      <c r="A39" s="1" t="s">
        <v>28</v>
      </c>
      <c r="B39" s="14">
        <v>140535800</v>
      </c>
      <c r="C39" s="14">
        <v>147735800</v>
      </c>
      <c r="D39" s="14">
        <v>0</v>
      </c>
      <c r="E39" s="14">
        <v>22822633.34</v>
      </c>
      <c r="F39" s="14">
        <v>11561316.67</v>
      </c>
      <c r="G39" s="14">
        <v>11661316.67</v>
      </c>
      <c r="H39" s="25">
        <v>11511316.67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ref="P39:P46" si="8">SUM(D39:O39)</f>
        <v>57556583.350000001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8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8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8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8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8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1941003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8"/>
        <v>1941003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8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9">SUM(D48:D53)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 t="shared" si="9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ref="P48:P53" si="10">SUM(D48:O48)</f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0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0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0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0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0"/>
        <v>0</v>
      </c>
    </row>
    <row r="54" spans="1:16" x14ac:dyDescent="0.25">
      <c r="A54" s="5" t="s">
        <v>43</v>
      </c>
      <c r="B54" s="15">
        <f>SUM(B55:B63)</f>
        <v>17978409</v>
      </c>
      <c r="C54" s="15">
        <f>SUM(C55:C63)</f>
        <v>49329318.829999998</v>
      </c>
      <c r="D54" s="15">
        <f t="shared" ref="D54:P54" si="11">SUM(D55:D63)</f>
        <v>0</v>
      </c>
      <c r="E54" s="15">
        <f t="shared" si="11"/>
        <v>315911.68000000005</v>
      </c>
      <c r="F54" s="15">
        <f t="shared" si="11"/>
        <v>17237.29</v>
      </c>
      <c r="G54" s="15">
        <f t="shared" si="11"/>
        <v>0</v>
      </c>
      <c r="H54" s="15">
        <f t="shared" si="11"/>
        <v>0</v>
      </c>
      <c r="I54" s="15">
        <f t="shared" si="11"/>
        <v>0</v>
      </c>
      <c r="J54" s="15">
        <f t="shared" si="11"/>
        <v>0</v>
      </c>
      <c r="K54" s="15">
        <f t="shared" si="11"/>
        <v>0</v>
      </c>
      <c r="L54" s="15">
        <f t="shared" si="11"/>
        <v>0</v>
      </c>
      <c r="M54" s="15">
        <f t="shared" si="11"/>
        <v>0</v>
      </c>
      <c r="N54" s="15">
        <f t="shared" si="11"/>
        <v>0</v>
      </c>
      <c r="O54" s="15">
        <f t="shared" si="11"/>
        <v>0</v>
      </c>
      <c r="P54" s="15">
        <f t="shared" si="11"/>
        <v>333148.97000000003</v>
      </c>
    </row>
    <row r="55" spans="1:16" x14ac:dyDescent="0.25">
      <c r="A55" s="1" t="s">
        <v>44</v>
      </c>
      <c r="B55" s="14">
        <v>858409</v>
      </c>
      <c r="C55" s="23">
        <v>6769473.71</v>
      </c>
      <c r="D55" s="14">
        <v>0</v>
      </c>
      <c r="E55" s="14">
        <v>141237.97</v>
      </c>
      <c r="F55" s="14">
        <v>17237.29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ref="P55:P63" si="12">SUM(D55:O55)</f>
        <v>158475.26</v>
      </c>
    </row>
    <row r="56" spans="1:16" x14ac:dyDescent="0.25">
      <c r="A56" s="1" t="s">
        <v>45</v>
      </c>
      <c r="B56" s="14">
        <v>125000</v>
      </c>
      <c r="C56" s="23">
        <v>609000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12"/>
        <v>0</v>
      </c>
    </row>
    <row r="57" spans="1:16" x14ac:dyDescent="0.25">
      <c r="A57" s="1" t="s">
        <v>46</v>
      </c>
      <c r="B57" s="14">
        <v>15000000</v>
      </c>
      <c r="C57" s="23">
        <v>30211634.300000001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2"/>
        <v>0</v>
      </c>
    </row>
    <row r="58" spans="1:16" x14ac:dyDescent="0.25">
      <c r="A58" s="1" t="s">
        <v>47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2"/>
        <v>0</v>
      </c>
    </row>
    <row r="59" spans="1:16" x14ac:dyDescent="0.25">
      <c r="A59" s="1" t="s">
        <v>48</v>
      </c>
      <c r="B59" s="14">
        <v>1895000</v>
      </c>
      <c r="C59" s="23">
        <v>9084010.8200000003</v>
      </c>
      <c r="D59" s="14">
        <v>0</v>
      </c>
      <c r="E59" s="14">
        <v>174673.7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2"/>
        <v>174673.7</v>
      </c>
    </row>
    <row r="60" spans="1:16" x14ac:dyDescent="0.25">
      <c r="A60" s="1" t="s">
        <v>49</v>
      </c>
      <c r="B60" s="14">
        <v>0</v>
      </c>
      <c r="C60" s="14">
        <v>151600</v>
      </c>
      <c r="D60" s="14">
        <v>0</v>
      </c>
      <c r="E60" s="14">
        <v>0.01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2"/>
        <v>0.01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2"/>
        <v>0</v>
      </c>
    </row>
    <row r="62" spans="1:16" x14ac:dyDescent="0.25">
      <c r="A62" s="1" t="s">
        <v>51</v>
      </c>
      <c r="B62" s="14">
        <v>0</v>
      </c>
      <c r="C62" s="14">
        <v>2433600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12"/>
        <v>0</v>
      </c>
    </row>
    <row r="63" spans="1:16" x14ac:dyDescent="0.25">
      <c r="A63" s="1" t="s">
        <v>52</v>
      </c>
      <c r="B63" s="14">
        <v>100000</v>
      </c>
      <c r="C63" s="14">
        <v>70000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13">SUM(D65:D68)</f>
        <v>0</v>
      </c>
      <c r="E64" s="15">
        <f t="shared" si="13"/>
        <v>0</v>
      </c>
      <c r="F64" s="15">
        <f t="shared" si="13"/>
        <v>0</v>
      </c>
      <c r="G64" s="15">
        <f t="shared" si="13"/>
        <v>0</v>
      </c>
      <c r="H64" s="15">
        <f t="shared" si="13"/>
        <v>0</v>
      </c>
      <c r="I64" s="15">
        <f t="shared" si="13"/>
        <v>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15">
        <f t="shared" si="13"/>
        <v>0</v>
      </c>
      <c r="O64" s="15">
        <f t="shared" si="13"/>
        <v>0</v>
      </c>
      <c r="P64" s="15">
        <f t="shared" si="13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>SUM(D65:O65)</f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>SUM(D66:O66)</f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>SUM(D67:O67)</f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4">SUM(D70:D71)</f>
        <v>0</v>
      </c>
      <c r="E69" s="15">
        <f t="shared" si="14"/>
        <v>0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0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4"/>
        <v>0</v>
      </c>
      <c r="O69" s="15">
        <f t="shared" si="14"/>
        <v>0</v>
      </c>
      <c r="P69" s="15">
        <f t="shared" si="14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5">SUM(D73:D75)</f>
        <v>0</v>
      </c>
      <c r="E72" s="15">
        <f t="shared" si="15"/>
        <v>0</v>
      </c>
      <c r="F72" s="15">
        <f t="shared" si="15"/>
        <v>0</v>
      </c>
      <c r="G72" s="15">
        <f t="shared" si="15"/>
        <v>0</v>
      </c>
      <c r="H72" s="15">
        <f t="shared" si="15"/>
        <v>0</v>
      </c>
      <c r="I72" s="15">
        <f t="shared" si="15"/>
        <v>0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0</v>
      </c>
      <c r="N72" s="15">
        <f t="shared" si="15"/>
        <v>0</v>
      </c>
      <c r="O72" s="15">
        <f t="shared" si="15"/>
        <v>0</v>
      </c>
      <c r="P72" s="15">
        <f t="shared" si="15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>SUM(D75:O75)</f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6">SUM(D78:D79)</f>
        <v>0</v>
      </c>
      <c r="E77" s="15">
        <f t="shared" si="16"/>
        <v>0</v>
      </c>
      <c r="F77" s="15">
        <f t="shared" si="16"/>
        <v>0</v>
      </c>
      <c r="G77" s="15">
        <f t="shared" si="16"/>
        <v>0</v>
      </c>
      <c r="H77" s="15">
        <f t="shared" si="16"/>
        <v>0</v>
      </c>
      <c r="I77" s="15">
        <f t="shared" si="16"/>
        <v>0</v>
      </c>
      <c r="J77" s="15">
        <f t="shared" si="16"/>
        <v>0</v>
      </c>
      <c r="K77" s="15">
        <f t="shared" si="16"/>
        <v>0</v>
      </c>
      <c r="L77" s="15">
        <f t="shared" si="16"/>
        <v>0</v>
      </c>
      <c r="M77" s="15">
        <f t="shared" si="16"/>
        <v>0</v>
      </c>
      <c r="N77" s="15">
        <f t="shared" si="16"/>
        <v>0</v>
      </c>
      <c r="O77" s="15">
        <f t="shared" si="16"/>
        <v>0</v>
      </c>
      <c r="P77" s="15">
        <f t="shared" si="16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7">SUM(D81:D82)</f>
        <v>0</v>
      </c>
      <c r="E80" s="15">
        <f t="shared" si="17"/>
        <v>0</v>
      </c>
      <c r="F80" s="15">
        <f t="shared" si="17"/>
        <v>0</v>
      </c>
      <c r="G80" s="15">
        <f t="shared" si="17"/>
        <v>0</v>
      </c>
      <c r="H80" s="15">
        <f t="shared" si="17"/>
        <v>0</v>
      </c>
      <c r="I80" s="15">
        <f t="shared" si="17"/>
        <v>0</v>
      </c>
      <c r="J80" s="15">
        <f t="shared" si="17"/>
        <v>0</v>
      </c>
      <c r="K80" s="15">
        <f t="shared" si="17"/>
        <v>0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 t="shared" si="17"/>
        <v>0</v>
      </c>
      <c r="P80" s="15">
        <f t="shared" si="17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>SUM(D81:O81)</f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>SUM(D82:O82)</f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8">SUM(D84)</f>
        <v>0</v>
      </c>
      <c r="E83" s="15">
        <f t="shared" si="18"/>
        <v>0</v>
      </c>
      <c r="F83" s="15">
        <f t="shared" si="18"/>
        <v>0</v>
      </c>
      <c r="G83" s="15">
        <f t="shared" si="18"/>
        <v>0</v>
      </c>
      <c r="H83" s="15">
        <f t="shared" si="18"/>
        <v>0</v>
      </c>
      <c r="I83" s="15">
        <f t="shared" si="18"/>
        <v>0</v>
      </c>
      <c r="J83" s="15">
        <f t="shared" si="18"/>
        <v>0</v>
      </c>
      <c r="K83" s="15">
        <f t="shared" ref="K83" si="19">SUM(K84)</f>
        <v>0</v>
      </c>
      <c r="L83" s="15">
        <f t="shared" si="18"/>
        <v>0</v>
      </c>
      <c r="M83" s="15">
        <f t="shared" si="18"/>
        <v>0</v>
      </c>
      <c r="N83" s="15">
        <f t="shared" si="18"/>
        <v>0</v>
      </c>
      <c r="O83" s="15">
        <f t="shared" si="18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>SUM(D84:O84)</f>
        <v>0</v>
      </c>
    </row>
    <row r="85" spans="1:16" x14ac:dyDescent="0.25">
      <c r="A85" s="2" t="s">
        <v>65</v>
      </c>
      <c r="B85" s="17">
        <f>+B12+B18+B28+B38+B47+B54+B64+B69+B72+B77+B80+B83</f>
        <v>293623009</v>
      </c>
      <c r="C85" s="17">
        <f t="shared" ref="C85" si="20">+C12+C18+C28+C38+C47+C54+C64+C69+C72+C77+C80+C83</f>
        <v>441254672.43000001</v>
      </c>
      <c r="D85" s="17">
        <f t="shared" ref="D85:P85" si="21">+D12+D18+D28+D38+D47+D54+D64+D69+D72+D77+D80+D83</f>
        <v>5937267.8600000003</v>
      </c>
      <c r="E85" s="18">
        <f t="shared" si="21"/>
        <v>31981704.539999999</v>
      </c>
      <c r="F85" s="17">
        <f t="shared" si="21"/>
        <v>18889113.599999998</v>
      </c>
      <c r="G85" s="18">
        <f t="shared" si="21"/>
        <v>22067151.009999998</v>
      </c>
      <c r="H85" s="17">
        <f t="shared" si="21"/>
        <v>23540833.740000002</v>
      </c>
      <c r="I85" s="18">
        <f t="shared" si="21"/>
        <v>0</v>
      </c>
      <c r="J85" s="17">
        <f t="shared" si="21"/>
        <v>0</v>
      </c>
      <c r="K85" s="18">
        <f t="shared" si="21"/>
        <v>0</v>
      </c>
      <c r="L85" s="17">
        <f t="shared" si="21"/>
        <v>0</v>
      </c>
      <c r="M85" s="18">
        <f t="shared" si="21"/>
        <v>0</v>
      </c>
      <c r="N85" s="17">
        <f t="shared" si="21"/>
        <v>0</v>
      </c>
      <c r="O85" s="18">
        <f t="shared" si="21"/>
        <v>0</v>
      </c>
      <c r="P85" s="17">
        <f t="shared" si="21"/>
        <v>102416070.75</v>
      </c>
    </row>
    <row r="87" spans="1:16" ht="30" x14ac:dyDescent="0.25">
      <c r="A87" s="8" t="s">
        <v>96</v>
      </c>
      <c r="B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A90" s="8" t="s">
        <v>111</v>
      </c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C92" s="24"/>
    </row>
    <row r="93" spans="1:16" ht="30" x14ac:dyDescent="0.25">
      <c r="A93" s="13" t="s">
        <v>99</v>
      </c>
      <c r="C93" s="24"/>
    </row>
    <row r="94" spans="1:16" ht="30" x14ac:dyDescent="0.25">
      <c r="A94" s="13" t="s">
        <v>100</v>
      </c>
      <c r="C94" s="24"/>
    </row>
    <row r="95" spans="1:16" x14ac:dyDescent="0.25">
      <c r="A95" s="13" t="s">
        <v>101</v>
      </c>
      <c r="C95" s="24"/>
    </row>
    <row r="96" spans="1:16" ht="30" x14ac:dyDescent="0.25">
      <c r="A96" s="13" t="s">
        <v>102</v>
      </c>
      <c r="C96" s="24"/>
    </row>
    <row r="97" spans="1:14" x14ac:dyDescent="0.25">
      <c r="C97" s="24"/>
    </row>
    <row r="99" spans="1:14" ht="15.75" x14ac:dyDescent="0.25">
      <c r="A99" s="20" t="s">
        <v>103</v>
      </c>
      <c r="B99" s="20"/>
      <c r="D99" s="21"/>
      <c r="E99" s="19"/>
      <c r="F99" s="20"/>
      <c r="G99" s="20"/>
      <c r="H99" s="20"/>
      <c r="I99" s="20"/>
      <c r="J99" s="26" t="s">
        <v>104</v>
      </c>
      <c r="K99" s="26"/>
      <c r="L99" s="26"/>
      <c r="M99" s="26"/>
      <c r="N99" s="26"/>
    </row>
    <row r="100" spans="1:14" ht="15.75" x14ac:dyDescent="0.25">
      <c r="A100" s="20"/>
      <c r="B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D102" s="21"/>
      <c r="E102" s="19"/>
      <c r="F102" s="20"/>
      <c r="G102" s="20"/>
      <c r="H102" s="20"/>
      <c r="I102" s="20"/>
      <c r="J102" s="27" t="s">
        <v>106</v>
      </c>
      <c r="K102" s="27"/>
      <c r="L102" s="27"/>
      <c r="M102" s="27"/>
      <c r="N102" s="27"/>
    </row>
    <row r="103" spans="1:14" ht="15.75" x14ac:dyDescent="0.25">
      <c r="A103" s="20" t="s">
        <v>107</v>
      </c>
      <c r="B103" s="20"/>
      <c r="D103" s="21"/>
      <c r="E103" s="19"/>
      <c r="F103" s="20"/>
      <c r="G103" s="20"/>
      <c r="H103" s="20"/>
      <c r="I103" s="20"/>
      <c r="J103" s="26" t="s">
        <v>108</v>
      </c>
      <c r="K103" s="26"/>
      <c r="L103" s="26"/>
      <c r="M103" s="26"/>
      <c r="N103" s="26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7" fitToHeight="0" orientation="landscape" r:id="rId1"/>
  <ignoredErrors>
    <ignoredError sqref="P13:P46 P55:P63 P65:P75 P78:P84 P47:P53" formulaRange="1"/>
    <ignoredError sqref="P54 P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2024-04-02T12:33:01Z</cp:lastPrinted>
  <dcterms:created xsi:type="dcterms:W3CDTF">2021-07-29T18:58:50Z</dcterms:created>
  <dcterms:modified xsi:type="dcterms:W3CDTF">2024-06-04T16:22:41Z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