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2- DICIEMBRE\"/>
    </mc:Choice>
  </mc:AlternateContent>
  <xr:revisionPtr revIDLastSave="0" documentId="13_ncr:1_{F3792FC7-D2F2-4017-9991-1E8993FFF586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Diciembre-2024" sheetId="1" r:id="rId1"/>
  </sheets>
  <definedNames>
    <definedName name="_xlnm.Print_Area" localSheetId="0">'Diciembre-2024'!$A$1:$AC$70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L58" i="1"/>
  <c r="K58" i="1"/>
  <c r="J58" i="1"/>
  <c r="I58" i="1"/>
  <c r="H58" i="1"/>
  <c r="G58" i="1"/>
  <c r="B58" i="1"/>
  <c r="K36" i="1"/>
  <c r="J36" i="1"/>
  <c r="I36" i="1"/>
  <c r="H36" i="1"/>
  <c r="G36" i="1"/>
  <c r="G40" i="1"/>
  <c r="G44" i="1"/>
  <c r="G48" i="1"/>
  <c r="G53" i="1"/>
  <c r="G57" i="1"/>
  <c r="K13" i="1"/>
  <c r="J13" i="1"/>
  <c r="I13" i="1"/>
  <c r="H13" i="1"/>
  <c r="G13" i="1"/>
  <c r="K17" i="1"/>
  <c r="J17" i="1"/>
  <c r="I17" i="1"/>
  <c r="H17" i="1"/>
  <c r="G17" i="1"/>
  <c r="J57" i="1"/>
  <c r="I57" i="1"/>
  <c r="H57" i="1"/>
  <c r="M57" i="1"/>
  <c r="L57" i="1"/>
  <c r="K57" i="1"/>
  <c r="K40" i="1"/>
  <c r="J40" i="1"/>
  <c r="I40" i="1"/>
  <c r="H40" i="1"/>
  <c r="L39" i="1"/>
  <c r="M39" i="1" s="1"/>
  <c r="M40" i="1" s="1"/>
  <c r="L15" i="1"/>
  <c r="M15" i="1" s="1"/>
  <c r="M17" i="1" s="1"/>
  <c r="L19" i="1"/>
  <c r="M19" i="1" s="1"/>
  <c r="M21" i="1" s="1"/>
  <c r="L11" i="1"/>
  <c r="L13" i="1" s="1"/>
  <c r="L53" i="1"/>
  <c r="L42" i="1"/>
  <c r="L44" i="1" s="1"/>
  <c r="I44" i="1"/>
  <c r="H44" i="1"/>
  <c r="H48" i="1"/>
  <c r="I48" i="1"/>
  <c r="J48" i="1"/>
  <c r="K48" i="1"/>
  <c r="L48" i="1"/>
  <c r="M48" i="1"/>
  <c r="M34" i="1"/>
  <c r="L33" i="1"/>
  <c r="M33" i="1" s="1"/>
  <c r="K27" i="1"/>
  <c r="J27" i="1"/>
  <c r="I27" i="1"/>
  <c r="H27" i="1"/>
  <c r="L24" i="1"/>
  <c r="M24" i="1" s="1"/>
  <c r="L25" i="1"/>
  <c r="M25" i="1" s="1"/>
  <c r="L23" i="1"/>
  <c r="M23" i="1" s="1"/>
  <c r="G27" i="1"/>
  <c r="G21" i="1"/>
  <c r="K21" i="1"/>
  <c r="J21" i="1"/>
  <c r="I21" i="1"/>
  <c r="H21" i="1"/>
  <c r="G31" i="1"/>
  <c r="M36" i="1" l="1"/>
  <c r="M11" i="1"/>
  <c r="M13" i="1" s="1"/>
  <c r="L36" i="1"/>
  <c r="L40" i="1"/>
  <c r="L17" i="1"/>
  <c r="L21" i="1"/>
  <c r="M42" i="1"/>
  <c r="M44" i="1" s="1"/>
  <c r="J44" i="1"/>
  <c r="K44" i="1"/>
  <c r="M27" i="1"/>
  <c r="L27" i="1"/>
  <c r="M53" i="1" l="1"/>
  <c r="K53" i="1"/>
  <c r="J53" i="1"/>
  <c r="I53" i="1"/>
  <c r="H53" i="1"/>
  <c r="M31" i="1"/>
  <c r="L31" i="1"/>
  <c r="K31" i="1"/>
  <c r="J31" i="1"/>
  <c r="I31" i="1"/>
  <c r="H31" i="1"/>
</calcChain>
</file>

<file path=xl/sharedStrings.xml><?xml version="1.0" encoding="utf-8"?>
<sst xmlns="http://schemas.openxmlformats.org/spreadsheetml/2006/main" count="107" uniqueCount="67">
  <si>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</si>
  <si>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</si>
  <si>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</si>
  <si>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</si>
  <si>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</si>
  <si>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</si>
  <si>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</si>
  <si>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</si>
  <si>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</si>
  <si>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</si>
  <si>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</si>
  <si>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</si>
  <si>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</si>
  <si>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</si>
  <si>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</si>
  <si>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</si>
  <si>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</si>
  <si>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</si>
  <si>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</si>
  <si>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</si>
  <si>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</si>
  <si>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</si>
  <si>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</si>
  <si>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</si>
  <si>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</si>
  <si>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</si>
  <si>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</si>
  <si>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</si>
  <si>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</si>
  <si>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</si>
  <si>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</si>
  <si>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</si>
  <si>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</si>
  <si>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</si>
  <si>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</si>
  <si>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</si>
  <si>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</si>
  <si>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</si>
  <si>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</si>
  <si>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</si>
  <si>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</si>
  <si>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</si>
  <si>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</si>
  <si>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</si>
  <si>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</si>
  <si>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</si>
  <si>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</si>
  <si>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</si>
  <si>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</si>
  <si>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</si>
  <si>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</si>
  <si>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</si>
  <si>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</si>
  <si>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</si>
  <si>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</si>
  <si>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</si>
  <si>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DEPARTAMENTO DE PLANIFICACIO Y DESARROLLO</t>
  </si>
  <si>
    <t>ANIBELKA DE LEON HERRERA</t>
  </si>
  <si>
    <t>ANALISTA DE PLANIFICACION</t>
  </si>
  <si>
    <t>DEPARTAMENTO DE COMUNICACIONES-CONADIS</t>
  </si>
  <si>
    <t>JENNIFER SANCHEZ CASTILLO</t>
  </si>
  <si>
    <t>ENC. DE COMUNICACIONES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</si>
  <si>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</si>
  <si>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</si>
  <si>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</si>
  <si>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</si>
  <si>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Mes de Diciembre-2024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</si>
</sst>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0" fontId="2" fillId="4" borderId="0" xfId="0" applyFont="1" applyFill="1"/>
    <xf numFmtId="164" fontId="2" fillId="0" borderId="0" xfId="0" applyNumberFormat="1" applyFont="1" applyFill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666750</xdr:colOff>
      <xdr:row>0</xdr:row>
      <xdr:rowOff>166687</xdr:rowOff>
    </xdr:from>
    <xdr:to>
      <xdr:col>12</xdr:col>
      <xdr:colOff>1062010</xdr:colOff>
      <xdr:row>4</xdr:row>
      <xdr:rowOff>113959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68722D-BEFF-4483-977E-8400A082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7188" y="166687"/>
          <a:ext cx="3621853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8"/>
  <sheetViews>
    <sheetView tabSelected="1" zoomScale="80" zoomScaleNormal="80" workbookViewId="0">
      <pane ySplit="1" topLeftCell="A2" activePane="bottomLeft" state="frozen"/>
      <selection pane="bottomLeft" activeCell="P8" sqref="P8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0" customFormat="1" ht="26.25" customHeight="1" x14ac:dyDescent="0.4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10" customFormat="1" ht="26.25" customHeight="1" x14ac:dyDescent="0.4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s="10" customFormat="1" ht="8.25" customHeigh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s="10" customFormat="1" ht="20.25" x14ac:dyDescent="0.3">
      <c r="A5" s="99" t="s">
        <v>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10" customFormat="1" ht="20.25" x14ac:dyDescent="0.3">
      <c r="A6" s="99" t="s">
        <v>66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100" t="s">
        <v>2</v>
      </c>
      <c r="B8" s="100" t="s">
        <v>3</v>
      </c>
      <c r="C8" s="103" t="s">
        <v>4</v>
      </c>
      <c r="D8" s="103" t="s">
        <v>5</v>
      </c>
      <c r="E8" s="92" t="s">
        <v>6</v>
      </c>
      <c r="F8" s="93"/>
      <c r="G8" s="90" t="s">
        <v>7</v>
      </c>
      <c r="H8" s="90" t="s">
        <v>8</v>
      </c>
      <c r="I8" s="90" t="s">
        <v>9</v>
      </c>
      <c r="J8" s="90" t="s">
        <v>10</v>
      </c>
      <c r="K8" s="90" t="s">
        <v>11</v>
      </c>
      <c r="L8" s="90" t="s">
        <v>12</v>
      </c>
      <c r="M8" s="90" t="s">
        <v>13</v>
      </c>
    </row>
    <row r="9" spans="1:13" x14ac:dyDescent="0.25">
      <c r="A9" s="101"/>
      <c r="B9" s="102"/>
      <c r="C9" s="104"/>
      <c r="D9" s="104"/>
      <c r="E9" s="1" t="s">
        <v>14</v>
      </c>
      <c r="F9" s="1" t="s">
        <v>15</v>
      </c>
      <c r="G9" s="91"/>
      <c r="H9" s="91"/>
      <c r="I9" s="91"/>
      <c r="J9" s="91"/>
      <c r="K9" s="91"/>
      <c r="L9" s="91"/>
      <c r="M9" s="91"/>
    </row>
    <row r="10" spans="1:13" s="10" customFormat="1" ht="15.75" customHeight="1" x14ac:dyDescent="0.25">
      <c r="A10" s="50" t="s">
        <v>56</v>
      </c>
      <c r="B10" s="45"/>
      <c r="D10" s="45"/>
    </row>
    <row r="11" spans="1:13" s="35" customFormat="1" ht="15.75" customHeight="1" x14ac:dyDescent="0.25">
      <c r="A11" s="74" t="s">
        <v>57</v>
      </c>
      <c r="B11" s="38" t="s">
        <v>58</v>
      </c>
      <c r="C11" s="86" t="s">
        <v>16</v>
      </c>
      <c r="D11" s="75" t="s">
        <v>17</v>
      </c>
      <c r="E11" s="76">
        <v>45474</v>
      </c>
      <c r="F11" s="76">
        <v>45657</v>
      </c>
      <c r="G11" s="77">
        <v>72000</v>
      </c>
      <c r="H11" s="77">
        <v>2066.4</v>
      </c>
      <c r="I11" s="77">
        <v>5744.84</v>
      </c>
      <c r="J11" s="49">
        <v>2188.8000000000002</v>
      </c>
      <c r="K11" s="77">
        <v>25</v>
      </c>
      <c r="L11" s="77">
        <f>+H11+I11+J11+K11</f>
        <v>10025.040000000001</v>
      </c>
      <c r="M11" s="77">
        <f>+G11-L11</f>
        <v>61974.96</v>
      </c>
    </row>
    <row r="12" spans="1:13" s="35" customFormat="1" ht="15.75" customHeight="1" x14ac:dyDescent="0.25">
      <c r="A12" s="74"/>
      <c r="B12" s="38"/>
      <c r="C12" s="86"/>
      <c r="D12" s="75"/>
      <c r="E12" s="76"/>
      <c r="F12" s="76"/>
      <c r="G12" s="77"/>
      <c r="H12" s="77"/>
      <c r="I12" s="77"/>
      <c r="J12" s="49"/>
      <c r="K12" s="77"/>
      <c r="L12" s="77"/>
      <c r="M12" s="77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 t="shared" ref="G13:M13" si="0">+G11</f>
        <v>72000</v>
      </c>
      <c r="H13" s="6">
        <f t="shared" si="0"/>
        <v>2066.4</v>
      </c>
      <c r="I13" s="6">
        <f t="shared" si="0"/>
        <v>5744.84</v>
      </c>
      <c r="J13" s="6">
        <f t="shared" si="0"/>
        <v>2188.8000000000002</v>
      </c>
      <c r="K13" s="6">
        <f t="shared" si="0"/>
        <v>25</v>
      </c>
      <c r="L13" s="6">
        <f t="shared" si="0"/>
        <v>10025.040000000001</v>
      </c>
      <c r="M13" s="7">
        <f t="shared" si="0"/>
        <v>61974.96</v>
      </c>
    </row>
    <row r="14" spans="1:13" s="10" customFormat="1" ht="15.75" customHeight="1" x14ac:dyDescent="0.25">
      <c r="A14" s="50" t="s">
        <v>59</v>
      </c>
      <c r="B14" s="45"/>
      <c r="D14" s="45"/>
    </row>
    <row r="15" spans="1:13" s="35" customFormat="1" ht="15.75" customHeight="1" x14ac:dyDescent="0.25">
      <c r="A15" s="74" t="s">
        <v>60</v>
      </c>
      <c r="B15" s="46" t="s">
        <v>61</v>
      </c>
      <c r="C15" s="35" t="s">
        <v>16</v>
      </c>
      <c r="D15" s="46" t="s">
        <v>17</v>
      </c>
      <c r="E15" s="76">
        <v>45566</v>
      </c>
      <c r="F15" s="87">
        <v>45747</v>
      </c>
      <c r="G15" s="77">
        <v>125000</v>
      </c>
      <c r="H15" s="77">
        <v>3587.5</v>
      </c>
      <c r="I15" s="77">
        <v>17985.990000000002</v>
      </c>
      <c r="J15" s="77">
        <v>3800</v>
      </c>
      <c r="K15" s="77">
        <v>25</v>
      </c>
      <c r="L15" s="77">
        <f>+H15+I15+J15+K15</f>
        <v>25398.49</v>
      </c>
      <c r="M15" s="77">
        <f>+G15-L15</f>
        <v>99601.51</v>
      </c>
    </row>
    <row r="16" spans="1:13" s="10" customFormat="1" ht="15.75" customHeight="1" x14ac:dyDescent="0.25">
      <c r="A16" s="50"/>
      <c r="B16" s="45"/>
      <c r="D16" s="45"/>
      <c r="E16" s="2"/>
      <c r="F16" s="2"/>
      <c r="G16" s="21"/>
      <c r="H16" s="21"/>
      <c r="I16" s="21"/>
      <c r="J16" s="21"/>
      <c r="K16" s="21"/>
      <c r="L16" s="21"/>
      <c r="M16" s="21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+G15</f>
        <v>125000</v>
      </c>
      <c r="H17" s="6">
        <f t="shared" ref="H17:M17" si="1">+H15</f>
        <v>3587.5</v>
      </c>
      <c r="I17" s="6">
        <f t="shared" si="1"/>
        <v>17985.990000000002</v>
      </c>
      <c r="J17" s="6">
        <f t="shared" si="1"/>
        <v>3800</v>
      </c>
      <c r="K17" s="6">
        <f t="shared" si="1"/>
        <v>25</v>
      </c>
      <c r="L17" s="6">
        <f t="shared" si="1"/>
        <v>25398.49</v>
      </c>
      <c r="M17" s="6">
        <f t="shared" si="1"/>
        <v>99601.51</v>
      </c>
    </row>
    <row r="18" spans="1:69" s="10" customFormat="1" ht="15.75" customHeight="1" x14ac:dyDescent="0.25">
      <c r="A18" s="50" t="s">
        <v>39</v>
      </c>
      <c r="B18" s="45"/>
      <c r="D18" s="45"/>
    </row>
    <row r="19" spans="1:69" s="35" customFormat="1" ht="15.75" customHeight="1" x14ac:dyDescent="0.25">
      <c r="A19" s="74" t="s">
        <v>40</v>
      </c>
      <c r="B19" s="46" t="s">
        <v>52</v>
      </c>
      <c r="C19" s="35" t="s">
        <v>16</v>
      </c>
      <c r="D19" s="46" t="s">
        <v>25</v>
      </c>
      <c r="E19" s="76">
        <v>45597</v>
      </c>
      <c r="F19" s="87">
        <v>45777</v>
      </c>
      <c r="G19" s="77">
        <v>110000</v>
      </c>
      <c r="H19" s="77">
        <v>3157</v>
      </c>
      <c r="I19" s="77">
        <v>14028.75</v>
      </c>
      <c r="J19" s="77">
        <v>3344</v>
      </c>
      <c r="K19" s="77">
        <v>1740.46</v>
      </c>
      <c r="L19" s="77">
        <f>+H19+I19+J19+K19</f>
        <v>22270.21</v>
      </c>
      <c r="M19" s="77">
        <f>+G19-L19</f>
        <v>87729.790000000008</v>
      </c>
    </row>
    <row r="20" spans="1:69" s="10" customFormat="1" ht="15.75" customHeight="1" x14ac:dyDescent="0.25">
      <c r="A20" s="50"/>
      <c r="B20" s="45"/>
      <c r="D20" s="45"/>
      <c r="E20" s="2"/>
      <c r="F20" s="2"/>
      <c r="G20" s="21"/>
      <c r="H20" s="21"/>
      <c r="I20" s="21"/>
      <c r="J20" s="21"/>
      <c r="K20" s="21"/>
      <c r="L20" s="21"/>
      <c r="M20" s="21"/>
    </row>
    <row r="21" spans="1:69" ht="15.75" customHeight="1" x14ac:dyDescent="0.25">
      <c r="A21" s="3" t="s">
        <v>18</v>
      </c>
      <c r="B21" s="4">
        <v>1</v>
      </c>
      <c r="C21" s="3"/>
      <c r="D21" s="4"/>
      <c r="E21" s="5"/>
      <c r="F21" s="5"/>
      <c r="G21" s="6">
        <f>SUM(G18:G19)</f>
        <v>110000</v>
      </c>
      <c r="H21" s="6">
        <f t="shared" ref="H21:M21" si="2">SUM(H18:H19)</f>
        <v>3157</v>
      </c>
      <c r="I21" s="6">
        <f t="shared" si="2"/>
        <v>14028.75</v>
      </c>
      <c r="J21" s="6">
        <f t="shared" si="2"/>
        <v>3344</v>
      </c>
      <c r="K21" s="6">
        <f t="shared" si="2"/>
        <v>1740.46</v>
      </c>
      <c r="L21" s="6">
        <f t="shared" si="2"/>
        <v>22270.21</v>
      </c>
      <c r="M21" s="7">
        <f t="shared" si="2"/>
        <v>87729.790000000008</v>
      </c>
    </row>
    <row r="22" spans="1:69" s="10" customFormat="1" x14ac:dyDescent="0.25">
      <c r="A22" s="58" t="s">
        <v>41</v>
      </c>
      <c r="B22" s="58"/>
      <c r="C22" s="16"/>
      <c r="D22" s="58"/>
      <c r="E22" s="62"/>
      <c r="F22" s="62"/>
      <c r="G22" s="62"/>
      <c r="H22" s="62"/>
      <c r="I22" s="62"/>
      <c r="J22" s="62"/>
      <c r="K22" s="62"/>
    </row>
    <row r="23" spans="1:69" s="35" customFormat="1" x14ac:dyDescent="0.25">
      <c r="A23" s="73" t="s">
        <v>54</v>
      </c>
      <c r="B23" s="38" t="s">
        <v>42</v>
      </c>
      <c r="C23" s="35" t="s">
        <v>16</v>
      </c>
      <c r="D23" s="46" t="s">
        <v>17</v>
      </c>
      <c r="E23" s="76">
        <v>45597</v>
      </c>
      <c r="F23" s="76">
        <v>45777</v>
      </c>
      <c r="G23" s="78">
        <v>50000</v>
      </c>
      <c r="H23" s="78">
        <v>1435</v>
      </c>
      <c r="I23" s="78">
        <v>1854</v>
      </c>
      <c r="J23" s="79">
        <v>1520</v>
      </c>
      <c r="K23" s="80">
        <v>25</v>
      </c>
      <c r="L23" s="81">
        <f>+H23+I23+J23+K23</f>
        <v>4834</v>
      </c>
      <c r="M23" s="81">
        <f>+G23-L23</f>
        <v>45166</v>
      </c>
    </row>
    <row r="24" spans="1:69" s="35" customFormat="1" x14ac:dyDescent="0.25">
      <c r="A24" s="35" t="s">
        <v>43</v>
      </c>
      <c r="B24" s="46" t="s">
        <v>44</v>
      </c>
      <c r="C24" s="35" t="s">
        <v>16</v>
      </c>
      <c r="D24" s="46" t="s">
        <v>17</v>
      </c>
      <c r="E24" s="76">
        <v>45597</v>
      </c>
      <c r="F24" s="76">
        <v>45777</v>
      </c>
      <c r="G24" s="78">
        <v>40000</v>
      </c>
      <c r="H24" s="78">
        <v>1148</v>
      </c>
      <c r="I24" s="78">
        <v>442.65</v>
      </c>
      <c r="J24" s="79">
        <v>1216</v>
      </c>
      <c r="K24" s="80">
        <v>25</v>
      </c>
      <c r="L24" s="81">
        <f t="shared" ref="L24:L25" si="3">+H24+I24+J24+K24</f>
        <v>2831.65</v>
      </c>
      <c r="M24" s="81">
        <f t="shared" ref="M24:M25" si="4">+G24-L24</f>
        <v>37168.35</v>
      </c>
    </row>
    <row r="25" spans="1:69" s="35" customFormat="1" x14ac:dyDescent="0.25">
      <c r="A25" s="73" t="s">
        <v>45</v>
      </c>
      <c r="B25" s="38" t="s">
        <v>46</v>
      </c>
      <c r="C25" s="35" t="s">
        <v>16</v>
      </c>
      <c r="D25" s="46" t="s">
        <v>17</v>
      </c>
      <c r="E25" s="76">
        <v>45597</v>
      </c>
      <c r="F25" s="76">
        <v>45777</v>
      </c>
      <c r="G25" s="78">
        <v>35000</v>
      </c>
      <c r="H25" s="78">
        <v>1004.5</v>
      </c>
      <c r="I25" s="78">
        <v>0</v>
      </c>
      <c r="J25" s="79">
        <v>1064</v>
      </c>
      <c r="K25" s="80">
        <v>25</v>
      </c>
      <c r="L25" s="81">
        <f t="shared" si="3"/>
        <v>2093.5</v>
      </c>
      <c r="M25" s="81">
        <f t="shared" si="4"/>
        <v>32906.5</v>
      </c>
    </row>
    <row r="26" spans="1:69" s="10" customFormat="1" x14ac:dyDescent="0.25">
      <c r="A26" s="48"/>
      <c r="B26" s="36"/>
      <c r="D26" s="45"/>
      <c r="E26" s="2"/>
      <c r="F26" s="2"/>
      <c r="G26" s="55"/>
      <c r="H26" s="55"/>
      <c r="I26" s="55"/>
      <c r="J26" s="56"/>
      <c r="K26" s="57"/>
      <c r="L26" s="34"/>
      <c r="M26" s="34"/>
    </row>
    <row r="27" spans="1:69" x14ac:dyDescent="0.25">
      <c r="A27" s="3" t="s">
        <v>18</v>
      </c>
      <c r="B27" s="4">
        <v>3</v>
      </c>
      <c r="C27" s="3"/>
      <c r="D27" s="4"/>
      <c r="E27" s="33"/>
      <c r="F27" s="33"/>
      <c r="G27" s="33">
        <f t="shared" ref="G27:M27" si="5">SUM(G23:G25)</f>
        <v>125000</v>
      </c>
      <c r="H27" s="33">
        <f t="shared" si="5"/>
        <v>3587.5</v>
      </c>
      <c r="I27" s="33">
        <f t="shared" si="5"/>
        <v>2296.65</v>
      </c>
      <c r="J27" s="33">
        <f t="shared" si="5"/>
        <v>3800</v>
      </c>
      <c r="K27" s="33">
        <f t="shared" si="5"/>
        <v>75</v>
      </c>
      <c r="L27" s="33">
        <f t="shared" si="5"/>
        <v>9759.15</v>
      </c>
      <c r="M27" s="33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0" customFormat="1" ht="15.75" customHeight="1" x14ac:dyDescent="0.25">
      <c r="A28" s="53" t="s">
        <v>19</v>
      </c>
      <c r="B28" s="46"/>
      <c r="C28" s="36"/>
      <c r="D28" s="36"/>
      <c r="E28" s="2"/>
      <c r="F28" s="2"/>
      <c r="G28" s="37"/>
      <c r="H28" s="37"/>
      <c r="I28" s="37"/>
      <c r="J28" s="37"/>
      <c r="K28" s="37"/>
      <c r="L28" s="37"/>
      <c r="M28" s="22"/>
    </row>
    <row r="29" spans="1:69" s="35" customFormat="1" ht="15.75" customHeight="1" x14ac:dyDescent="0.25">
      <c r="A29" s="35" t="s">
        <v>20</v>
      </c>
      <c r="B29" s="46" t="s">
        <v>21</v>
      </c>
      <c r="C29" s="73" t="s">
        <v>16</v>
      </c>
      <c r="D29" s="38" t="s">
        <v>17</v>
      </c>
      <c r="E29" s="76">
        <v>45505</v>
      </c>
      <c r="F29" s="87">
        <v>45688</v>
      </c>
      <c r="G29" s="82">
        <v>45000</v>
      </c>
      <c r="H29" s="82">
        <v>1291.5</v>
      </c>
      <c r="I29" s="82">
        <v>1148.33</v>
      </c>
      <c r="J29" s="63">
        <v>1368</v>
      </c>
      <c r="K29" s="82">
        <v>25</v>
      </c>
      <c r="L29" s="82">
        <v>3832.83</v>
      </c>
      <c r="M29" s="83">
        <v>41167.17</v>
      </c>
    </row>
    <row r="30" spans="1:69" s="10" customFormat="1" ht="15.75" customHeight="1" x14ac:dyDescent="0.25">
      <c r="A30" s="35"/>
      <c r="B30" s="46"/>
      <c r="C30" s="48"/>
      <c r="D30" s="36"/>
      <c r="E30" s="2"/>
      <c r="F30" s="2"/>
      <c r="G30" s="37"/>
      <c r="H30" s="37"/>
      <c r="I30" s="37"/>
      <c r="J30" s="63"/>
      <c r="K30" s="37"/>
      <c r="L30" s="37"/>
      <c r="M30" s="22"/>
    </row>
    <row r="31" spans="1:69" ht="15.75" customHeight="1" x14ac:dyDescent="0.25">
      <c r="A31" s="3" t="s">
        <v>18</v>
      </c>
      <c r="B31" s="4">
        <v>1</v>
      </c>
      <c r="C31" s="3"/>
      <c r="D31" s="4"/>
      <c r="E31" s="5"/>
      <c r="F31" s="5"/>
      <c r="G31" s="6">
        <f>SUM(G28:G29)</f>
        <v>45000</v>
      </c>
      <c r="H31" s="6">
        <f t="shared" ref="H31:M31" si="6">SUM(H28:H29)</f>
        <v>1291.5</v>
      </c>
      <c r="I31" s="6">
        <f t="shared" si="6"/>
        <v>1148.33</v>
      </c>
      <c r="J31" s="6">
        <f t="shared" si="6"/>
        <v>1368</v>
      </c>
      <c r="K31" s="6">
        <f t="shared" si="6"/>
        <v>25</v>
      </c>
      <c r="L31" s="6">
        <f t="shared" si="6"/>
        <v>3832.83</v>
      </c>
      <c r="M31" s="7">
        <f t="shared" si="6"/>
        <v>41167.17</v>
      </c>
    </row>
    <row r="32" spans="1:69" s="10" customFormat="1" ht="15.75" customHeight="1" x14ac:dyDescent="0.25">
      <c r="A32" s="16" t="s">
        <v>47</v>
      </c>
      <c r="B32" s="45"/>
      <c r="D32" s="45"/>
    </row>
    <row r="33" spans="1:69" s="35" customFormat="1" ht="15.75" customHeight="1" x14ac:dyDescent="0.25">
      <c r="A33" s="35" t="s">
        <v>34</v>
      </c>
      <c r="B33" s="46" t="s">
        <v>35</v>
      </c>
      <c r="C33" s="35" t="s">
        <v>16</v>
      </c>
      <c r="D33" s="46" t="s">
        <v>17</v>
      </c>
      <c r="E33" s="76">
        <v>45444</v>
      </c>
      <c r="F33" s="76">
        <v>45626</v>
      </c>
      <c r="G33" s="77">
        <v>110000</v>
      </c>
      <c r="H33" s="77">
        <v>3157</v>
      </c>
      <c r="I33" s="77">
        <v>13599.89</v>
      </c>
      <c r="J33" s="49">
        <v>3344</v>
      </c>
      <c r="K33" s="77">
        <v>3455.92</v>
      </c>
      <c r="L33" s="77">
        <f>+H33+I33+J33+K33</f>
        <v>23556.809999999998</v>
      </c>
      <c r="M33" s="77">
        <f>+G33-L33</f>
        <v>86443.19</v>
      </c>
    </row>
    <row r="34" spans="1:69" s="35" customFormat="1" ht="15.75" customHeight="1" x14ac:dyDescent="0.25">
      <c r="A34" s="35" t="s">
        <v>48</v>
      </c>
      <c r="B34" s="46" t="s">
        <v>53</v>
      </c>
      <c r="C34" s="35" t="s">
        <v>16</v>
      </c>
      <c r="D34" s="46" t="s">
        <v>17</v>
      </c>
      <c r="E34" s="76">
        <v>45597</v>
      </c>
      <c r="F34" s="76">
        <v>45777</v>
      </c>
      <c r="G34" s="77">
        <v>60000</v>
      </c>
      <c r="H34" s="77">
        <v>1722</v>
      </c>
      <c r="I34" s="77">
        <v>2800.49</v>
      </c>
      <c r="J34" s="49">
        <v>1824</v>
      </c>
      <c r="K34" s="77">
        <v>3455.92</v>
      </c>
      <c r="L34" s="77">
        <v>9802.41</v>
      </c>
      <c r="M34" s="77">
        <f>+G34-L34</f>
        <v>50197.59</v>
      </c>
    </row>
    <row r="35" spans="1:69" s="10" customFormat="1" ht="15.75" customHeight="1" x14ac:dyDescent="0.25">
      <c r="B35" s="45"/>
      <c r="D35" s="45"/>
      <c r="E35" s="2"/>
      <c r="F35" s="2"/>
      <c r="G35" s="21"/>
      <c r="H35" s="21"/>
      <c r="I35" s="21"/>
      <c r="J35" s="49"/>
      <c r="K35" s="21"/>
      <c r="L35" s="21"/>
      <c r="M35" s="21"/>
    </row>
    <row r="36" spans="1:69" ht="15.75" customHeight="1" x14ac:dyDescent="0.25">
      <c r="A36" s="3" t="s">
        <v>18</v>
      </c>
      <c r="B36" s="4">
        <v>2</v>
      </c>
      <c r="C36" s="3"/>
      <c r="D36" s="4"/>
      <c r="E36" s="5"/>
      <c r="F36" s="5"/>
      <c r="G36" s="6">
        <f>SUM(G33:G34)</f>
        <v>170000</v>
      </c>
      <c r="H36" s="6">
        <f>SUM(H33:H34)</f>
        <v>4879</v>
      </c>
      <c r="I36" s="6">
        <f>SUM(I33:I34)</f>
        <v>16400.379999999997</v>
      </c>
      <c r="J36" s="6">
        <f>SUM(J33:J34)</f>
        <v>5168</v>
      </c>
      <c r="K36" s="6">
        <f t="shared" ref="K36:L36" si="7">SUM(K33:K34)</f>
        <v>6911.84</v>
      </c>
      <c r="L36" s="6">
        <f t="shared" si="7"/>
        <v>33359.22</v>
      </c>
      <c r="M36" s="6">
        <f>SUM(M33:M34)</f>
        <v>136640.78</v>
      </c>
    </row>
    <row r="37" spans="1:69" s="10" customFormat="1" ht="15.75" customHeight="1" x14ac:dyDescent="0.25">
      <c r="A37" s="53" t="s">
        <v>33</v>
      </c>
      <c r="B37" s="52"/>
      <c r="C37" s="36"/>
      <c r="D37" s="36"/>
      <c r="E37" s="2"/>
      <c r="F37" s="2"/>
      <c r="G37" s="37"/>
      <c r="H37" s="37"/>
      <c r="I37" s="37"/>
      <c r="J37" s="37"/>
      <c r="K37" s="37"/>
      <c r="L37" s="37"/>
      <c r="M37" s="22"/>
    </row>
    <row r="38" spans="1:69" s="35" customFormat="1" ht="15" customHeight="1" x14ac:dyDescent="0.25">
      <c r="A38" s="35" t="s">
        <v>36</v>
      </c>
      <c r="B38" s="38" t="s">
        <v>37</v>
      </c>
      <c r="C38" s="73" t="s">
        <v>16</v>
      </c>
      <c r="D38" s="38" t="s">
        <v>17</v>
      </c>
      <c r="E38" s="76">
        <v>45444</v>
      </c>
      <c r="F38" s="87">
        <v>45626</v>
      </c>
      <c r="G38" s="85">
        <v>55000</v>
      </c>
      <c r="H38" s="85">
        <v>1578.5</v>
      </c>
      <c r="I38" s="85">
        <v>2559.6799999999998</v>
      </c>
      <c r="J38" s="85">
        <v>1672</v>
      </c>
      <c r="K38" s="85">
        <v>25</v>
      </c>
      <c r="L38" s="85">
        <v>5835.18</v>
      </c>
      <c r="M38" s="85">
        <v>49164.82</v>
      </c>
    </row>
    <row r="39" spans="1:69" s="10" customFormat="1" ht="15" customHeight="1" x14ac:dyDescent="0.25">
      <c r="A39" s="35" t="s">
        <v>62</v>
      </c>
      <c r="B39" s="36" t="s">
        <v>63</v>
      </c>
      <c r="C39" s="89" t="s">
        <v>16</v>
      </c>
      <c r="D39" s="38" t="s">
        <v>17</v>
      </c>
      <c r="E39" s="2">
        <v>45566</v>
      </c>
      <c r="F39" s="2">
        <v>45747</v>
      </c>
      <c r="G39" s="54">
        <v>45000</v>
      </c>
      <c r="H39" s="54">
        <v>1291.5</v>
      </c>
      <c r="I39" s="54">
        <v>1148.33</v>
      </c>
      <c r="J39" s="54">
        <v>1368</v>
      </c>
      <c r="K39" s="54">
        <v>25</v>
      </c>
      <c r="L39" s="54">
        <f>+H39+I39+J39+K39</f>
        <v>3832.83</v>
      </c>
      <c r="M39" s="54">
        <f>+G39-L39</f>
        <v>41167.17</v>
      </c>
    </row>
    <row r="40" spans="1:69" ht="15.75" customHeight="1" x14ac:dyDescent="0.25">
      <c r="A40" s="3" t="s">
        <v>18</v>
      </c>
      <c r="B40" s="4">
        <v>2</v>
      </c>
      <c r="C40" s="3"/>
      <c r="D40" s="4"/>
      <c r="E40" s="5"/>
      <c r="F40" s="5"/>
      <c r="G40" s="6">
        <f>SUM(G38:G39)</f>
        <v>100000</v>
      </c>
      <c r="H40" s="6">
        <f t="shared" ref="H40:L40" si="8">SUM(H38:H39)</f>
        <v>2870</v>
      </c>
      <c r="I40" s="6">
        <f t="shared" si="8"/>
        <v>3708.0099999999998</v>
      </c>
      <c r="J40" s="6">
        <f t="shared" si="8"/>
        <v>3040</v>
      </c>
      <c r="K40" s="6">
        <f t="shared" si="8"/>
        <v>50</v>
      </c>
      <c r="L40" s="6">
        <f t="shared" si="8"/>
        <v>9668.01</v>
      </c>
      <c r="M40" s="6">
        <f>SUM(M38:M39)</f>
        <v>90331.989999999991</v>
      </c>
    </row>
    <row r="41" spans="1:69" s="10" customFormat="1" x14ac:dyDescent="0.25">
      <c r="A41" s="58" t="s">
        <v>49</v>
      </c>
      <c r="B41" s="64"/>
      <c r="C41" s="65"/>
      <c r="D41" s="64"/>
      <c r="E41" s="66"/>
      <c r="F41" s="66"/>
      <c r="G41" s="66"/>
      <c r="H41" s="66"/>
      <c r="I41" s="66"/>
      <c r="J41" s="66"/>
      <c r="K41" s="66"/>
    </row>
    <row r="42" spans="1:69" s="35" customFormat="1" x14ac:dyDescent="0.25">
      <c r="A42" s="73" t="s">
        <v>50</v>
      </c>
      <c r="B42" s="38" t="s">
        <v>51</v>
      </c>
      <c r="C42" s="73" t="s">
        <v>16</v>
      </c>
      <c r="D42" s="38" t="s">
        <v>17</v>
      </c>
      <c r="E42" s="76">
        <v>45597</v>
      </c>
      <c r="F42" s="76">
        <v>45777</v>
      </c>
      <c r="G42" s="84">
        <v>162000</v>
      </c>
      <c r="H42" s="84">
        <v>4649.3999999999996</v>
      </c>
      <c r="I42" s="84">
        <v>26689.32</v>
      </c>
      <c r="J42" s="78">
        <v>4924.8</v>
      </c>
      <c r="K42" s="80">
        <v>25</v>
      </c>
      <c r="L42" s="81">
        <f>+H42+I42+J42+K42</f>
        <v>36288.520000000004</v>
      </c>
      <c r="M42" s="81">
        <f>+G42-L42</f>
        <v>125711.48</v>
      </c>
    </row>
    <row r="43" spans="1:69" s="10" customFormat="1" x14ac:dyDescent="0.25">
      <c r="A43" s="48"/>
      <c r="B43" s="36"/>
      <c r="C43" s="48"/>
      <c r="D43" s="36"/>
      <c r="E43" s="2"/>
      <c r="F43" s="2"/>
      <c r="G43" s="67"/>
      <c r="H43" s="67"/>
      <c r="I43" s="67"/>
      <c r="J43" s="55"/>
      <c r="K43" s="57"/>
      <c r="L43" s="34"/>
      <c r="M43" s="34"/>
    </row>
    <row r="44" spans="1:69" x14ac:dyDescent="0.25">
      <c r="A44" s="3" t="s">
        <v>18</v>
      </c>
      <c r="B44" s="4">
        <v>1</v>
      </c>
      <c r="C44" s="3"/>
      <c r="D44" s="4"/>
      <c r="E44" s="33"/>
      <c r="F44" s="33"/>
      <c r="G44" s="33">
        <f>SUM(G42:G42)</f>
        <v>162000</v>
      </c>
      <c r="H44" s="33">
        <f t="shared" ref="H44:M44" si="9">SUM(H42:H42)</f>
        <v>4649.3999999999996</v>
      </c>
      <c r="I44" s="33">
        <f t="shared" si="9"/>
        <v>26689.32</v>
      </c>
      <c r="J44" s="33">
        <f t="shared" si="9"/>
        <v>4924.8</v>
      </c>
      <c r="K44" s="33">
        <f t="shared" si="9"/>
        <v>25</v>
      </c>
      <c r="L44" s="33">
        <f t="shared" si="9"/>
        <v>36288.520000000004</v>
      </c>
      <c r="M44" s="33">
        <f t="shared" si="9"/>
        <v>125711.48</v>
      </c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0" customFormat="1" ht="18.75" customHeight="1" x14ac:dyDescent="0.25">
      <c r="A45" s="16" t="s">
        <v>22</v>
      </c>
      <c r="B45" s="58"/>
      <c r="C45" s="16"/>
      <c r="D45" s="58"/>
      <c r="E45" s="59"/>
      <c r="F45" s="59"/>
      <c r="G45" s="60"/>
      <c r="H45" s="60"/>
      <c r="I45" s="60"/>
      <c r="J45" s="60"/>
      <c r="K45" s="60"/>
      <c r="L45" s="60"/>
      <c r="M45" s="61"/>
    </row>
    <row r="46" spans="1:69" s="35" customFormat="1" ht="18" customHeight="1" x14ac:dyDescent="0.25">
      <c r="A46" s="73" t="s">
        <v>23</v>
      </c>
      <c r="B46" s="38" t="s">
        <v>24</v>
      </c>
      <c r="C46" s="73" t="s">
        <v>16</v>
      </c>
      <c r="D46" s="38" t="s">
        <v>25</v>
      </c>
      <c r="E46" s="76">
        <v>45597</v>
      </c>
      <c r="F46" s="76">
        <v>45777</v>
      </c>
      <c r="G46" s="15">
        <v>125000</v>
      </c>
      <c r="H46" s="15">
        <v>3587.5</v>
      </c>
      <c r="I46" s="15">
        <v>17985.990000000002</v>
      </c>
      <c r="J46" s="15">
        <v>3800</v>
      </c>
      <c r="K46" s="15">
        <v>25</v>
      </c>
      <c r="L46" s="15">
        <v>25398.49</v>
      </c>
      <c r="M46" s="63">
        <v>99601.51</v>
      </c>
    </row>
    <row r="47" spans="1:69" s="10" customFormat="1" ht="18" customHeight="1" x14ac:dyDescent="0.25">
      <c r="A47" s="48"/>
      <c r="B47" s="36"/>
      <c r="C47" s="48"/>
      <c r="D47" s="36"/>
      <c r="E47" s="2"/>
      <c r="F47" s="2"/>
      <c r="G47" s="68"/>
      <c r="H47" s="68"/>
      <c r="I47" s="68"/>
      <c r="J47" s="68"/>
      <c r="K47" s="68"/>
      <c r="L47" s="68"/>
      <c r="M47" s="69"/>
    </row>
    <row r="48" spans="1:69" ht="15.75" customHeight="1" x14ac:dyDescent="0.25">
      <c r="A48" s="3" t="s">
        <v>18</v>
      </c>
      <c r="B48" s="4">
        <v>1</v>
      </c>
      <c r="C48" s="3"/>
      <c r="D48" s="4"/>
      <c r="E48" s="5"/>
      <c r="F48" s="5"/>
      <c r="G48" s="6">
        <f>SUM(G45:G46)</f>
        <v>125000</v>
      </c>
      <c r="H48" s="6">
        <f t="shared" ref="H48:M48" si="10">SUM(H45:H46)</f>
        <v>3587.5</v>
      </c>
      <c r="I48" s="6">
        <f t="shared" si="10"/>
        <v>17985.990000000002</v>
      </c>
      <c r="J48" s="6">
        <f t="shared" si="10"/>
        <v>3800</v>
      </c>
      <c r="K48" s="6">
        <f t="shared" si="10"/>
        <v>25</v>
      </c>
      <c r="L48" s="6">
        <f t="shared" si="10"/>
        <v>25398.49</v>
      </c>
      <c r="M48" s="7">
        <f t="shared" si="10"/>
        <v>99601.51</v>
      </c>
    </row>
    <row r="49" spans="1:13" s="10" customFormat="1" ht="15.75" customHeight="1" x14ac:dyDescent="0.25">
      <c r="A49" s="53" t="s">
        <v>26</v>
      </c>
      <c r="B49" s="52"/>
      <c r="C49" s="36"/>
      <c r="D49" s="36"/>
      <c r="E49" s="2"/>
      <c r="F49" s="88"/>
      <c r="G49" s="37"/>
      <c r="H49" s="37"/>
      <c r="I49" s="37"/>
      <c r="J49" s="37"/>
      <c r="K49" s="37"/>
      <c r="L49" s="37"/>
      <c r="M49" s="22"/>
    </row>
    <row r="50" spans="1:13" s="35" customFormat="1" ht="15.75" customHeight="1" x14ac:dyDescent="0.25">
      <c r="A50" s="35" t="s">
        <v>27</v>
      </c>
      <c r="B50" s="46" t="s">
        <v>28</v>
      </c>
      <c r="C50" s="73" t="s">
        <v>16</v>
      </c>
      <c r="D50" s="38" t="s">
        <v>25</v>
      </c>
      <c r="E50" s="76">
        <v>45444</v>
      </c>
      <c r="F50" s="76">
        <v>45626</v>
      </c>
      <c r="G50" s="82">
        <v>47500</v>
      </c>
      <c r="H50" s="82">
        <v>1363.25</v>
      </c>
      <c r="I50" s="82">
        <v>1501.16</v>
      </c>
      <c r="J50" s="63">
        <v>1444</v>
      </c>
      <c r="K50" s="82">
        <v>25</v>
      </c>
      <c r="L50" s="82">
        <v>4333.41</v>
      </c>
      <c r="M50" s="83">
        <v>43166.59</v>
      </c>
    </row>
    <row r="51" spans="1:13" s="35" customFormat="1" ht="15" customHeight="1" x14ac:dyDescent="0.25">
      <c r="A51" s="35" t="s">
        <v>29</v>
      </c>
      <c r="B51" s="46" t="s">
        <v>28</v>
      </c>
      <c r="C51" s="73" t="s">
        <v>16</v>
      </c>
      <c r="D51" s="46" t="s">
        <v>25</v>
      </c>
      <c r="E51" s="76">
        <v>45444</v>
      </c>
      <c r="F51" s="76">
        <v>45626</v>
      </c>
      <c r="G51" s="82">
        <v>47500</v>
      </c>
      <c r="H51" s="85">
        <v>1363.25</v>
      </c>
      <c r="I51" s="85">
        <v>1501.16</v>
      </c>
      <c r="J51" s="70">
        <v>1444</v>
      </c>
      <c r="K51" s="85">
        <v>25</v>
      </c>
      <c r="L51" s="85">
        <v>4333.41</v>
      </c>
      <c r="M51" s="85">
        <v>43166.59</v>
      </c>
    </row>
    <row r="52" spans="1:13" s="10" customFormat="1" ht="15" customHeight="1" x14ac:dyDescent="0.25">
      <c r="A52" s="35"/>
      <c r="B52" s="45"/>
      <c r="C52" s="48"/>
      <c r="D52" s="45"/>
      <c r="E52" s="2"/>
      <c r="F52" s="2"/>
      <c r="G52" s="37"/>
      <c r="H52" s="54"/>
      <c r="I52" s="54"/>
      <c r="J52" s="70"/>
      <c r="K52" s="54"/>
      <c r="L52" s="54"/>
      <c r="M52" s="54"/>
    </row>
    <row r="53" spans="1:13" ht="15.75" customHeight="1" x14ac:dyDescent="0.25">
      <c r="A53" s="3" t="s">
        <v>18</v>
      </c>
      <c r="B53" s="4">
        <v>2</v>
      </c>
      <c r="C53" s="3"/>
      <c r="D53" s="4"/>
      <c r="E53" s="5"/>
      <c r="F53" s="5"/>
      <c r="G53" s="6">
        <f>SUM(G50:G51)</f>
        <v>95000</v>
      </c>
      <c r="H53" s="6">
        <f t="shared" ref="H53:M53" si="11">SUM(H50:H51)</f>
        <v>2726.5</v>
      </c>
      <c r="I53" s="6">
        <f t="shared" si="11"/>
        <v>3002.32</v>
      </c>
      <c r="J53" s="6">
        <f t="shared" si="11"/>
        <v>2888</v>
      </c>
      <c r="K53" s="6">
        <f t="shared" si="11"/>
        <v>50</v>
      </c>
      <c r="L53" s="6">
        <f>SUM(L50:L51)</f>
        <v>8666.82</v>
      </c>
      <c r="M53" s="6">
        <f t="shared" si="11"/>
        <v>86333.18</v>
      </c>
    </row>
    <row r="54" spans="1:13" s="10" customFormat="1" ht="18.75" customHeight="1" x14ac:dyDescent="0.25">
      <c r="A54" s="52" t="s">
        <v>30</v>
      </c>
      <c r="B54" s="45"/>
      <c r="D54" s="45"/>
      <c r="E54" s="45"/>
      <c r="F54" s="45"/>
    </row>
    <row r="55" spans="1:13" s="35" customFormat="1" ht="18" customHeight="1" x14ac:dyDescent="0.25">
      <c r="A55" s="71" t="s">
        <v>31</v>
      </c>
      <c r="B55" s="46" t="s">
        <v>32</v>
      </c>
      <c r="C55" s="73" t="s">
        <v>16</v>
      </c>
      <c r="D55" s="46" t="s">
        <v>17</v>
      </c>
      <c r="E55" s="76">
        <v>45444</v>
      </c>
      <c r="F55" s="76">
        <v>45626</v>
      </c>
      <c r="G55" s="77">
        <v>74000</v>
      </c>
      <c r="H55" s="82">
        <v>2123.8000000000002</v>
      </c>
      <c r="I55" s="82">
        <v>6121.2</v>
      </c>
      <c r="J55" s="63">
        <v>2249.6</v>
      </c>
      <c r="K55" s="82">
        <v>25</v>
      </c>
      <c r="L55" s="82">
        <v>10519.6</v>
      </c>
      <c r="M55" s="83">
        <v>63480.4</v>
      </c>
    </row>
    <row r="56" spans="1:13" s="10" customFormat="1" ht="18" customHeight="1" x14ac:dyDescent="0.25">
      <c r="A56" s="71"/>
      <c r="B56" s="46"/>
      <c r="C56" s="48"/>
      <c r="D56" s="45"/>
      <c r="E56" s="2"/>
      <c r="F56" s="2"/>
      <c r="G56" s="21"/>
      <c r="H56" s="37"/>
      <c r="I56" s="37"/>
      <c r="J56" s="63"/>
      <c r="K56" s="37"/>
      <c r="L56" s="37"/>
      <c r="M56" s="22"/>
    </row>
    <row r="57" spans="1:13" ht="15.75" customHeight="1" x14ac:dyDescent="0.25">
      <c r="A57" s="3" t="s">
        <v>18</v>
      </c>
      <c r="B57" s="4">
        <v>1</v>
      </c>
      <c r="C57" s="3"/>
      <c r="D57" s="4"/>
      <c r="E57" s="5"/>
      <c r="F57" s="5"/>
      <c r="G57" s="6">
        <f>SUM(G55:G55)</f>
        <v>74000</v>
      </c>
      <c r="H57" s="6">
        <f>SUM(H55:H55)</f>
        <v>2123.8000000000002</v>
      </c>
      <c r="I57" s="6">
        <f>SUM(I55:I55)</f>
        <v>6121.2</v>
      </c>
      <c r="J57" s="6">
        <f>SUM(J55:J55)</f>
        <v>2249.6</v>
      </c>
      <c r="K57" s="6">
        <f>SUM(K55:K55)</f>
        <v>25</v>
      </c>
      <c r="L57" s="6">
        <f>SUM(L55:L55)</f>
        <v>10519.6</v>
      </c>
      <c r="M57" s="6">
        <f>SUM(M55:M55)</f>
        <v>63480.4</v>
      </c>
    </row>
    <row r="58" spans="1:13" ht="21.75" customHeight="1" x14ac:dyDescent="0.25">
      <c r="A58" s="11" t="s">
        <v>38</v>
      </c>
      <c r="B58" s="72" t="e">
        <f>+#REF!+B17+B21+B27+B31+B13+B44+B48+B53+B36+B40+B57</f>
        <v>#REF!</v>
      </c>
      <c r="C58" s="12"/>
      <c r="D58" s="40"/>
      <c r="E58" s="12"/>
      <c r="F58" s="12"/>
      <c r="G58" s="12">
        <f>+G13+G17+G21+G27+G31+G36+G40+G44+G48+G53+G57</f>
        <v>1203000</v>
      </c>
      <c r="H58" s="12">
        <f t="shared" ref="H58:M58" si="12">+H13+H17+H21+H27+H31+H36+H40+H44+H48+H53+H57</f>
        <v>34526.100000000006</v>
      </c>
      <c r="I58" s="12">
        <f t="shared" si="12"/>
        <v>115111.78000000001</v>
      </c>
      <c r="J58" s="12">
        <f t="shared" si="12"/>
        <v>36571.199999999997</v>
      </c>
      <c r="K58" s="12">
        <f t="shared" si="12"/>
        <v>8977.2999999999993</v>
      </c>
      <c r="L58" s="12">
        <f t="shared" si="12"/>
        <v>195186.38</v>
      </c>
      <c r="M58" s="12">
        <f t="shared" si="12"/>
        <v>1007813.62</v>
      </c>
    </row>
    <row r="59" spans="1:13" s="10" customFormat="1" x14ac:dyDescent="0.25">
      <c r="A59" s="29"/>
      <c r="B59" s="30"/>
      <c r="C59" s="29"/>
      <c r="D59" s="30"/>
      <c r="E59" s="31"/>
      <c r="F59" s="31"/>
      <c r="G59" s="32"/>
      <c r="H59" s="32"/>
      <c r="I59" s="32"/>
      <c r="J59" s="32"/>
      <c r="K59" s="32"/>
      <c r="L59" s="32"/>
      <c r="M59" s="51"/>
    </row>
    <row r="60" spans="1:13" s="10" customFormat="1" x14ac:dyDescent="0.25">
      <c r="A60" s="29"/>
      <c r="B60" s="30"/>
      <c r="C60" s="29"/>
      <c r="D60" s="30"/>
      <c r="E60" s="31"/>
      <c r="F60" s="31"/>
      <c r="G60" s="32"/>
      <c r="H60" s="32"/>
      <c r="I60" s="32"/>
      <c r="J60" s="32"/>
      <c r="K60" s="32"/>
      <c r="L60" s="32"/>
      <c r="M60" s="32"/>
    </row>
    <row r="61" spans="1:13" s="10" customFormat="1" x14ac:dyDescent="0.25">
      <c r="A61" s="29"/>
      <c r="B61" s="30"/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32"/>
    </row>
    <row r="62" spans="1:13" s="10" customFormat="1" x14ac:dyDescent="0.25">
      <c r="A62" s="21"/>
      <c r="B62" s="41"/>
      <c r="C62" s="21"/>
      <c r="D62" s="41"/>
      <c r="E62" s="21"/>
      <c r="F62" s="21"/>
      <c r="G62" s="22"/>
      <c r="H62" s="22"/>
      <c r="I62" s="22"/>
      <c r="J62" s="22"/>
      <c r="K62" s="22"/>
      <c r="L62" s="22"/>
      <c r="M62" s="22"/>
    </row>
    <row r="63" spans="1:13" s="10" customFormat="1" ht="21" x14ac:dyDescent="0.35">
      <c r="A63" s="18" t="s">
        <v>65</v>
      </c>
      <c r="B63" s="47"/>
      <c r="C63" s="23"/>
      <c r="D63" s="42"/>
      <c r="E63" s="23"/>
      <c r="F63" s="23"/>
      <c r="G63" s="25"/>
      <c r="H63" s="18"/>
      <c r="I63" s="26"/>
      <c r="J63" s="26"/>
      <c r="K63" s="27"/>
      <c r="L63" s="27"/>
    </row>
    <row r="64" spans="1:13" s="10" customFormat="1" ht="21" x14ac:dyDescent="0.35">
      <c r="A64" s="24" t="s">
        <v>64</v>
      </c>
      <c r="B64" s="47"/>
      <c r="C64" s="23"/>
      <c r="D64" s="43"/>
      <c r="E64" s="23"/>
      <c r="F64" s="23"/>
      <c r="G64" s="25"/>
      <c r="H64" s="24"/>
      <c r="I64" s="26"/>
      <c r="J64" s="26"/>
      <c r="K64" s="28"/>
      <c r="L64" s="28"/>
    </row>
    <row r="65" spans="1:13" s="10" customFormat="1" x14ac:dyDescent="0.25">
      <c r="A65" s="21"/>
      <c r="B65" s="41"/>
      <c r="C65" s="21"/>
      <c r="D65" s="41"/>
      <c r="E65" s="21"/>
      <c r="F65" s="21"/>
      <c r="G65" s="22"/>
      <c r="H65" s="22"/>
      <c r="I65" s="22"/>
      <c r="J65" s="22"/>
      <c r="K65" s="22"/>
      <c r="L65" s="22"/>
      <c r="M65" s="22"/>
    </row>
    <row r="66" spans="1:13" s="10" customFormat="1" x14ac:dyDescent="0.25">
      <c r="A66" s="21"/>
      <c r="B66" s="41"/>
      <c r="C66" s="21"/>
      <c r="D66" s="41"/>
      <c r="E66" s="21"/>
      <c r="F66" s="21"/>
      <c r="G66" s="22"/>
      <c r="H66" s="22"/>
      <c r="I66" s="22"/>
      <c r="J66" s="22"/>
      <c r="K66" s="22"/>
      <c r="L66" s="22"/>
      <c r="M66" s="22"/>
    </row>
    <row r="67" spans="1:13" s="10" customFormat="1" x14ac:dyDescent="0.25">
      <c r="A67" s="21"/>
      <c r="B67" s="41"/>
      <c r="C67" s="21"/>
      <c r="D67" s="41"/>
      <c r="E67" s="21"/>
      <c r="F67" s="21"/>
      <c r="G67" s="22"/>
      <c r="H67" s="22"/>
      <c r="I67" s="22"/>
      <c r="J67" s="22"/>
      <c r="K67" s="22"/>
      <c r="L67" s="22"/>
      <c r="M67" s="2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x14ac:dyDescent="0.25">
      <c r="A69" s="21"/>
      <c r="B69" s="41"/>
      <c r="C69" s="21"/>
      <c r="D69" s="41"/>
      <c r="E69" s="21"/>
      <c r="F69" s="21"/>
      <c r="G69" s="22"/>
      <c r="H69" s="22"/>
      <c r="I69" s="22"/>
      <c r="J69" s="22"/>
      <c r="K69" s="22"/>
      <c r="L69" s="22"/>
      <c r="M69" s="22"/>
    </row>
    <row r="70" spans="1:13" s="10" customFormat="1" x14ac:dyDescent="0.25">
      <c r="A70" s="21"/>
      <c r="B70" s="41"/>
      <c r="C70" s="21"/>
      <c r="D70" s="41"/>
      <c r="E70" s="21"/>
      <c r="F70" s="21"/>
      <c r="G70" s="22"/>
      <c r="H70" s="22"/>
      <c r="I70" s="22"/>
      <c r="J70" s="22"/>
      <c r="K70" s="22"/>
      <c r="L70" s="22"/>
      <c r="M70" s="22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7"/>
      <c r="Y235" s="17"/>
      <c r="Z235" s="17"/>
      <c r="AA235" s="17"/>
      <c r="AB235" s="17"/>
      <c r="AC235" s="17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7"/>
      <c r="Y236" s="17"/>
      <c r="Z236" s="17"/>
      <c r="AA236" s="17"/>
      <c r="AB236" s="17"/>
      <c r="AC236" s="17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7"/>
      <c r="Y237" s="17"/>
      <c r="Z237" s="17"/>
      <c r="AA237" s="17"/>
      <c r="AB237" s="17"/>
      <c r="AC237" s="17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7"/>
      <c r="Y238" s="17"/>
      <c r="Z238" s="17"/>
      <c r="AA238" s="17"/>
      <c r="AB238" s="17"/>
      <c r="AC238" s="17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7"/>
      <c r="Y239" s="17"/>
      <c r="Z239" s="17"/>
      <c r="AA239" s="17"/>
      <c r="AB239" s="17"/>
      <c r="AC239" s="17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7"/>
      <c r="Y240" s="17"/>
      <c r="Z240" s="17"/>
      <c r="AA240" s="17"/>
      <c r="AB240" s="17"/>
      <c r="AC240" s="17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7"/>
      <c r="Y247" s="17"/>
      <c r="Z247" s="17"/>
      <c r="AA247" s="17"/>
      <c r="AB247" s="17"/>
      <c r="AC247" s="17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7"/>
      <c r="Y248" s="17"/>
      <c r="Z248" s="17"/>
      <c r="AA248" s="17"/>
      <c r="AB248" s="17"/>
      <c r="AC248" s="17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7"/>
      <c r="Y260" s="17"/>
      <c r="Z260" s="17"/>
      <c r="AA260" s="17"/>
      <c r="AB260" s="17"/>
      <c r="AC260" s="17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7"/>
      <c r="Y261" s="17"/>
      <c r="Z261" s="17"/>
      <c r="AA261" s="17"/>
      <c r="AB261" s="17"/>
      <c r="AC261" s="17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7"/>
      <c r="Y262" s="17"/>
      <c r="Z262" s="17"/>
      <c r="AA262" s="17"/>
      <c r="AB262" s="17"/>
      <c r="AC262" s="17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7"/>
      <c r="Y264" s="17"/>
      <c r="Z264" s="17"/>
      <c r="AA264" s="17"/>
      <c r="AB264" s="17"/>
      <c r="AC264" s="17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7"/>
      <c r="Y265" s="17"/>
      <c r="Z265" s="17"/>
      <c r="AA265" s="17"/>
      <c r="AB265" s="17"/>
      <c r="AC265" s="17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7"/>
      <c r="Y269" s="17"/>
      <c r="Z269" s="17"/>
      <c r="AA269" s="17"/>
      <c r="AB269" s="17"/>
      <c r="AC269" s="17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7"/>
      <c r="Y275" s="17"/>
      <c r="Z275" s="17"/>
      <c r="AA275" s="17"/>
      <c r="AB275" s="17"/>
      <c r="AC275" s="17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7"/>
      <c r="Y276" s="17"/>
      <c r="Z276" s="17"/>
      <c r="AA276" s="17"/>
      <c r="AB276" s="17"/>
      <c r="AC276" s="17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7"/>
      <c r="Y280" s="17"/>
      <c r="Z280" s="17"/>
      <c r="AA280" s="17"/>
      <c r="AB280" s="17"/>
      <c r="AC280" s="17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7"/>
      <c r="Y284" s="17"/>
      <c r="Z284" s="17"/>
      <c r="AA284" s="17"/>
      <c r="AB284" s="17"/>
      <c r="AC284" s="17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7"/>
      <c r="Y285" s="17"/>
      <c r="Z285" s="17"/>
      <c r="AA285" s="17"/>
      <c r="AB285" s="17"/>
      <c r="AC285" s="17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</row>
    <row r="289" spans="1:13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</row>
    <row r="290" spans="1:13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</row>
    <row r="291" spans="1:13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</row>
    <row r="292" spans="1:13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</row>
    <row r="293" spans="1:13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13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13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13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13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13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13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13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13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13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13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13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ht="24.75" customHeigh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ht="15.75" x14ac:dyDescent="0.25">
      <c r="A408" s="19"/>
      <c r="B408" s="44"/>
      <c r="C408" s="19"/>
      <c r="D408" s="44"/>
      <c r="E408" s="19"/>
      <c r="F408" s="19"/>
      <c r="G408" s="20"/>
      <c r="H408" s="20"/>
      <c r="I408" s="20"/>
      <c r="J408" s="20"/>
      <c r="K408" s="20"/>
      <c r="L408" s="20"/>
      <c r="M408" s="20"/>
    </row>
    <row r="409" spans="1:13" s="10" customFormat="1" x14ac:dyDescent="0.25">
      <c r="B409" s="45"/>
      <c r="D409" s="45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B410" s="45"/>
      <c r="D410" s="45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B411" s="45"/>
      <c r="D411" s="45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B412" s="45"/>
      <c r="D412" s="45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B413" s="45"/>
      <c r="D413" s="45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B414" s="45"/>
      <c r="D414" s="45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x14ac:dyDescent="0.25">
      <c r="G442" s="9"/>
      <c r="H442" s="9"/>
      <c r="I442" s="9"/>
      <c r="J442" s="9"/>
      <c r="K442" s="9"/>
      <c r="L442" s="9"/>
      <c r="M442" s="9"/>
    </row>
    <row r="443" spans="2:13" x14ac:dyDescent="0.25">
      <c r="G443" s="9"/>
      <c r="H443" s="9"/>
      <c r="I443" s="9"/>
      <c r="J443" s="9"/>
      <c r="K443" s="9"/>
      <c r="L443" s="9"/>
      <c r="M443" s="9"/>
    </row>
    <row r="444" spans="2:13" x14ac:dyDescent="0.25">
      <c r="G444" s="9"/>
      <c r="H444" s="9"/>
      <c r="I444" s="9"/>
      <c r="J444" s="9"/>
      <c r="K444" s="9"/>
      <c r="L444" s="9"/>
      <c r="M444" s="9"/>
    </row>
    <row r="445" spans="2:13" x14ac:dyDescent="0.25">
      <c r="G445" s="9"/>
      <c r="H445" s="9"/>
      <c r="I445" s="9"/>
      <c r="J445" s="9"/>
      <c r="K445" s="9"/>
      <c r="L445" s="9"/>
      <c r="M445" s="9"/>
    </row>
    <row r="446" spans="2:13" x14ac:dyDescent="0.25">
      <c r="G446" s="9"/>
      <c r="H446" s="9"/>
      <c r="I446" s="9"/>
      <c r="J446" s="9"/>
      <c r="K446" s="9"/>
      <c r="L446" s="9"/>
      <c r="M446" s="9"/>
    </row>
    <row r="447" spans="2:13" x14ac:dyDescent="0.25">
      <c r="G447" s="9"/>
      <c r="H447" s="9"/>
      <c r="I447" s="9"/>
      <c r="J447" s="9"/>
      <c r="K447" s="9"/>
      <c r="L447" s="9"/>
      <c r="M447" s="9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</sheetData>
  <mergeCells count="18"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Diciembre-2024</vt:lpstr>
      <vt:lpstr>'Diciembre-2024'!Área_de_impresión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2025-01-13T19:25:57Z</cp:lastPrinted>
  <dcterms:created xsi:type="dcterms:W3CDTF">2023-11-10T15:33:29Z</dcterms:created>
  <dcterms:modified xsi:type="dcterms:W3CDTF">2025-01-13T19:26:35Z</dcterms:modified>
</cp:coreProperties>
</file>