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FEBRERO\PERSONAL CONTRATADO\"/>
    </mc:Choice>
  </mc:AlternateContent>
  <bookViews>
    <workbookView xWindow="-120" yWindow="-120" windowWidth="20730" windowHeight="11160"/>
  </bookViews>
  <sheets>
    <sheet name="FEBRERO 2023" sheetId="1" r:id="rId1"/>
  </sheets>
  <definedNames>
    <definedName name="_xlnm._FilterDatabase" localSheetId="0" hidden="1">'FEBRERO 2023'!$A$2:$M$9</definedName>
    <definedName name="_xlnm.Print_Area" localSheetId="0">'FEBRERO 2023'!$A$1:$M$50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J44" i="1"/>
  <c r="I44" i="1"/>
  <c r="H44" i="1"/>
  <c r="B44" i="1"/>
  <c r="M16" i="1" l="1"/>
  <c r="L16" i="1"/>
  <c r="K16" i="1"/>
  <c r="J16" i="1"/>
  <c r="I16" i="1"/>
  <c r="H16" i="1"/>
  <c r="G16" i="1"/>
  <c r="H42" i="1" l="1"/>
  <c r="I42" i="1"/>
  <c r="J42" i="1"/>
  <c r="K42" i="1"/>
  <c r="L42" i="1"/>
  <c r="M42" i="1"/>
  <c r="G42" i="1"/>
  <c r="H33" i="1"/>
  <c r="I33" i="1"/>
  <c r="J33" i="1"/>
  <c r="K33" i="1"/>
  <c r="L33" i="1"/>
  <c r="M33" i="1"/>
  <c r="G33" i="1"/>
  <c r="H28" i="1"/>
  <c r="I28" i="1"/>
  <c r="J28" i="1"/>
  <c r="K28" i="1"/>
  <c r="L28" i="1"/>
  <c r="M28" i="1"/>
  <c r="G28" i="1"/>
  <c r="M12" i="1"/>
  <c r="L12" i="1"/>
  <c r="K12" i="1"/>
  <c r="J12" i="1"/>
  <c r="I12" i="1"/>
  <c r="H12" i="1"/>
  <c r="G12" i="1"/>
  <c r="G20" i="1" l="1"/>
  <c r="M37" i="1"/>
  <c r="M44" i="1" s="1"/>
  <c r="L37" i="1"/>
  <c r="L44" i="1" s="1"/>
  <c r="K37" i="1"/>
  <c r="K44" i="1" s="1"/>
  <c r="J37" i="1"/>
  <c r="I37" i="1"/>
  <c r="H37" i="1"/>
  <c r="G37" i="1"/>
  <c r="M25" i="1" l="1"/>
  <c r="L25" i="1"/>
  <c r="K25" i="1"/>
  <c r="J25" i="1"/>
  <c r="I25" i="1"/>
  <c r="H25" i="1"/>
  <c r="G25" i="1"/>
  <c r="K20" i="1"/>
  <c r="J20" i="1"/>
  <c r="I20" i="1"/>
  <c r="H20" i="1"/>
  <c r="L19" i="1" l="1"/>
  <c r="L20" i="1" s="1"/>
  <c r="M19" i="1" l="1"/>
  <c r="M20" i="1" l="1"/>
</calcChain>
</file>

<file path=xl/sharedStrings.xml><?xml version="1.0" encoding="utf-8"?>
<sst xmlns="http://schemas.openxmlformats.org/spreadsheetml/2006/main" count="73" uniqueCount="49">
  <si>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</si>
  <si>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</si>
  <si>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</si>
  <si>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</si>
  <si>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</si>
  <si>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</si>
  <si>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</si>
  <si>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</si>
  <si>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</si>
  <si>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</si>
  <si>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</si>
  <si>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</si>
  <si>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</si>
  <si>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</si>
  <si>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</si>
  <si>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</si>
  <si>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</si>
  <si>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DEPARTAMENTO COMUNICACIONES</t>
  </si>
  <si>
    <t>Genero</t>
  </si>
  <si>
    <t>MASCULINO</t>
  </si>
  <si>
    <t>SATOSKI TERRERO GALARZA</t>
  </si>
  <si>
    <t>RELACIONADOR PUBLICO</t>
  </si>
  <si>
    <t>DEPARTAMENTO DE COMPRAS Y CONTRATACIONES</t>
  </si>
  <si>
    <t>JESSICA MAGDALIS SANTOS PATRICIO</t>
  </si>
  <si>
    <t>ANALISTA DE COMPRAS Y CONTRATACIONES</t>
  </si>
  <si>
    <t>FEMENINO</t>
  </si>
  <si>
    <t>JOHANNA FELICIA ARIAS MENA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</si>
  <si>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</si>
  <si>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</si>
  <si>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</si>
  <si>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</si>
  <si>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</si>
  <si>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DIVISION DE COORDINACION TERRITORIAL</t>
  </si>
  <si>
    <t>DILCIO NARCISO PEGUERO AGRAMONTE</t>
  </si>
  <si>
    <t>COORDINACION TERRITORIAL</t>
  </si>
  <si>
    <t>ENC. DIVISION INCLUSION LABORAL</t>
  </si>
  <si>
    <t>ENC. FORTALECIMIENTO DE ASOCIACIONES SIN FINES DE LUCRO</t>
  </si>
  <si>
    <t>Nomina de Empleados Temporales</t>
  </si>
  <si>
    <t>DIVISION DE INCLUSION LABORAL</t>
  </si>
  <si>
    <t>ELVIN RAFAEL GOMEZ</t>
  </si>
  <si>
    <t>LEYDI CAROLIN NUÑEZ LUCIANO</t>
  </si>
  <si>
    <t>TECNICO SEGUIMIENTO ASOCIACIONES SIN FINES DE LUCRO</t>
  </si>
  <si>
    <t>TEMPORAL</t>
  </si>
  <si>
    <t>DEPARTAMENTO DE RECURSOS HUMANOS</t>
  </si>
  <si>
    <t>JOHANNA ALTAGRACIA PIMENTEL PEROZO</t>
  </si>
  <si>
    <t>ENC. RECURSOS HUMANOS</t>
  </si>
  <si>
    <t>Encargada de Recursos Humanos</t>
  </si>
  <si>
    <t>Licda. Johanna Pimentel Perozo</t>
  </si>
  <si>
    <t>Mes de Febrero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</si>
</sst>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rgb="FF99CCFF"/>
        <bgColor rgb="FFC6D9F0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2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0" fontId="0" fillId="0" borderId="0" xfId="0" applyFont="1" applyAlignment="1"/>
    <xf numFmtId="4" fontId="0" fillId="0" borderId="0" xfId="0" applyNumberFormat="1" applyFont="1" applyAlignment="1"/>
    <xf numFmtId="0" fontId="4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164" fontId="4" fillId="7" borderId="0" xfId="1" applyFont="1" applyFill="1" applyBorder="1"/>
    <xf numFmtId="0" fontId="0" fillId="8" borderId="0" xfId="0" applyFont="1" applyFill="1" applyAlignment="1"/>
    <xf numFmtId="4" fontId="4" fillId="8" borderId="0" xfId="0" applyNumberFormat="1" applyFont="1" applyFill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Fill="1" applyAlignment="1">
      <alignment horizontal="left" vertic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R854"/>
  <sheetViews>
    <sheetView showGridLines="0" tabSelected="1" topLeftCell="C1" zoomScale="80" zoomScaleNormal="80" workbookViewId="0">
      <pane ySplit="9" topLeftCell="A34" activePane="bottomLeft" state="frozen"/>
      <selection pane="bottomLeft" activeCell="O39" sqref="O39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86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2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87" t="s">
        <v>37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87" t="s">
        <v>48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1" t="s">
        <v>0</v>
      </c>
      <c r="B8" s="91" t="s">
        <v>3</v>
      </c>
      <c r="C8" s="84" t="s">
        <v>4</v>
      </c>
      <c r="D8" s="84" t="s">
        <v>18</v>
      </c>
      <c r="E8" s="35" t="s">
        <v>14</v>
      </c>
      <c r="F8" s="35"/>
      <c r="G8" s="78" t="s">
        <v>5</v>
      </c>
      <c r="H8" s="78" t="s">
        <v>6</v>
      </c>
      <c r="I8" s="78" t="s">
        <v>7</v>
      </c>
      <c r="J8" s="78" t="s">
        <v>8</v>
      </c>
      <c r="K8" s="78" t="s">
        <v>9</v>
      </c>
      <c r="L8" s="78" t="s">
        <v>10</v>
      </c>
      <c r="M8" s="78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90"/>
      <c r="B9" s="90"/>
      <c r="C9" s="90"/>
      <c r="D9" s="85"/>
      <c r="E9" s="36" t="s">
        <v>15</v>
      </c>
      <c r="F9" s="36" t="s">
        <v>16</v>
      </c>
      <c r="G9" s="79"/>
      <c r="H9" s="79"/>
      <c r="I9" s="79"/>
      <c r="J9" s="79"/>
      <c r="K9" s="79"/>
      <c r="L9" s="79"/>
      <c r="M9" s="79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2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70" customFormat="1" ht="15.75" customHeight="1" x14ac:dyDescent="0.25">
      <c r="A11" s="77" t="s">
        <v>40</v>
      </c>
      <c r="B11" s="73" t="s">
        <v>41</v>
      </c>
      <c r="C11" s="73" t="s">
        <v>42</v>
      </c>
      <c r="D11" s="74" t="s">
        <v>25</v>
      </c>
      <c r="E11" s="14">
        <v>44774</v>
      </c>
      <c r="F11" s="14">
        <v>44958</v>
      </c>
      <c r="G11" s="61">
        <v>40500</v>
      </c>
      <c r="H11" s="61">
        <v>1162.3499999999999</v>
      </c>
      <c r="I11" s="61">
        <v>513.22</v>
      </c>
      <c r="J11" s="61">
        <v>1231.2</v>
      </c>
      <c r="K11" s="61">
        <v>25</v>
      </c>
      <c r="L11" s="61">
        <v>2931.77</v>
      </c>
      <c r="M11" s="61">
        <v>37568.230000000003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70" customFormat="1" ht="15.75" customHeight="1" x14ac:dyDescent="0.25">
      <c r="A12" s="20" t="s">
        <v>12</v>
      </c>
      <c r="B12" s="21">
        <v>1</v>
      </c>
      <c r="C12" s="22"/>
      <c r="D12" s="39"/>
      <c r="E12" s="23"/>
      <c r="F12" s="23"/>
      <c r="G12" s="31">
        <f>SUM(G10:G11)</f>
        <v>40500</v>
      </c>
      <c r="H12" s="31">
        <f t="shared" ref="H12:M12" si="0">SUM(H10:H11)</f>
        <v>1162.3499999999999</v>
      </c>
      <c r="I12" s="31">
        <f t="shared" si="0"/>
        <v>513.22</v>
      </c>
      <c r="J12" s="31">
        <f t="shared" si="0"/>
        <v>1231.2</v>
      </c>
      <c r="K12" s="31">
        <f t="shared" si="0"/>
        <v>25</v>
      </c>
      <c r="L12" s="31">
        <f t="shared" si="0"/>
        <v>2931.77</v>
      </c>
      <c r="M12" s="59">
        <f t="shared" si="0"/>
        <v>37568.230000000003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70" customFormat="1" ht="15.75" customHeight="1" x14ac:dyDescent="0.25">
      <c r="A13" s="6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76" customFormat="1" ht="15.75" customHeight="1" x14ac:dyDescent="0.25">
      <c r="A14" s="75" t="s">
        <v>43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76" customFormat="1" ht="15.75" customHeight="1" x14ac:dyDescent="0.25">
      <c r="A15" s="53" t="s">
        <v>44</v>
      </c>
      <c r="B15" s="73" t="s">
        <v>45</v>
      </c>
      <c r="C15" s="73" t="s">
        <v>42</v>
      </c>
      <c r="D15" s="73" t="s">
        <v>25</v>
      </c>
      <c r="E15" s="14">
        <v>44896</v>
      </c>
      <c r="F15" s="14">
        <v>45078</v>
      </c>
      <c r="G15" s="61">
        <v>125000</v>
      </c>
      <c r="H15" s="61">
        <v>3587.5</v>
      </c>
      <c r="I15" s="61">
        <v>17985.990000000002</v>
      </c>
      <c r="J15" s="61">
        <v>3800</v>
      </c>
      <c r="K15" s="61">
        <v>25</v>
      </c>
      <c r="L15" s="61">
        <v>25398.49</v>
      </c>
      <c r="M15" s="61">
        <v>99601.51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76" customFormat="1" ht="15.75" customHeight="1" x14ac:dyDescent="0.25">
      <c r="A16" s="20" t="s">
        <v>12</v>
      </c>
      <c r="B16" s="21">
        <v>1</v>
      </c>
      <c r="C16" s="22"/>
      <c r="D16" s="39"/>
      <c r="E16" s="23"/>
      <c r="F16" s="23"/>
      <c r="G16" s="31">
        <f>SUM(G14:G15)</f>
        <v>125000</v>
      </c>
      <c r="H16" s="31">
        <f t="shared" ref="H16:M16" si="1">SUM(H14:H15)</f>
        <v>3587.5</v>
      </c>
      <c r="I16" s="31">
        <f t="shared" si="1"/>
        <v>17985.990000000002</v>
      </c>
      <c r="J16" s="31">
        <f t="shared" si="1"/>
        <v>3800</v>
      </c>
      <c r="K16" s="31">
        <f t="shared" si="1"/>
        <v>25</v>
      </c>
      <c r="L16" s="31">
        <f t="shared" si="1"/>
        <v>25398.49</v>
      </c>
      <c r="M16" s="59">
        <f t="shared" si="1"/>
        <v>99601.51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76" customFormat="1" ht="15.75" customHeight="1" x14ac:dyDescent="0.25">
      <c r="A17" s="7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70" customFormat="1" ht="15.75" customHeight="1" x14ac:dyDescent="0.25">
      <c r="A18" s="80" t="s">
        <v>17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2" customFormat="1" ht="15.75" customHeight="1" x14ac:dyDescent="0.25">
      <c r="A19" s="7" t="s">
        <v>20</v>
      </c>
      <c r="B19" s="7" t="s">
        <v>21</v>
      </c>
      <c r="C19" s="73" t="s">
        <v>42</v>
      </c>
      <c r="D19" s="38" t="s">
        <v>19</v>
      </c>
      <c r="E19" s="14">
        <v>44774</v>
      </c>
      <c r="F19" s="14">
        <v>44958</v>
      </c>
      <c r="G19" s="29">
        <v>65000</v>
      </c>
      <c r="H19" s="29">
        <v>1865.5</v>
      </c>
      <c r="I19" s="29">
        <v>4427.58</v>
      </c>
      <c r="J19" s="29">
        <v>1976</v>
      </c>
      <c r="K19" s="29">
        <v>25</v>
      </c>
      <c r="L19" s="29">
        <f t="shared" ref="L19" si="2">K19+J19+I19+H19</f>
        <v>8294.08</v>
      </c>
      <c r="M19" s="30">
        <f t="shared" ref="M19" si="3">G19-L19</f>
        <v>56705.919999999998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7" customFormat="1" ht="15.75" customHeight="1" x14ac:dyDescent="0.25">
      <c r="A20" s="20" t="s">
        <v>12</v>
      </c>
      <c r="B20" s="21">
        <v>1</v>
      </c>
      <c r="C20" s="22"/>
      <c r="D20" s="39"/>
      <c r="E20" s="23"/>
      <c r="F20" s="23"/>
      <c r="G20" s="31">
        <f>SUM(G19:G19)</f>
        <v>65000</v>
      </c>
      <c r="H20" s="31">
        <f>SUM(H19:H19)</f>
        <v>1865.5</v>
      </c>
      <c r="I20" s="31">
        <f>SUM(I19:I19)</f>
        <v>4427.58</v>
      </c>
      <c r="J20" s="31">
        <f>SUM(J19:J19)</f>
        <v>1976</v>
      </c>
      <c r="K20" s="31">
        <f>SUM(K19:K19)</f>
        <v>25</v>
      </c>
      <c r="L20" s="31">
        <f>SUM(L19:L19)</f>
        <v>8294.08</v>
      </c>
      <c r="M20" s="59">
        <f>SUM(M19:M19)</f>
        <v>56705.919999999998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17" customFormat="1" ht="15.75" customHeight="1" x14ac:dyDescent="0.25">
      <c r="A21" s="7"/>
      <c r="B21" s="7"/>
      <c r="C21" s="8"/>
      <c r="D21" s="38"/>
      <c r="E21" s="14"/>
      <c r="F21" s="14"/>
      <c r="G21" s="29"/>
      <c r="H21" s="29"/>
      <c r="I21" s="29"/>
      <c r="J21" s="29"/>
      <c r="K21" s="29"/>
      <c r="L21" s="29"/>
      <c r="M21" s="30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2" customFormat="1" ht="15.75" customHeight="1" x14ac:dyDescent="0.25">
      <c r="A22" s="7"/>
      <c r="B22" s="7"/>
      <c r="C22" s="8"/>
      <c r="D22" s="38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2" customFormat="1" ht="15.75" customHeight="1" x14ac:dyDescent="0.25">
      <c r="A23" s="18" t="s">
        <v>22</v>
      </c>
      <c r="B23" s="7"/>
      <c r="C23" s="8"/>
      <c r="D23" s="38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2" customFormat="1" ht="15.75" customHeight="1" x14ac:dyDescent="0.25">
      <c r="A24" s="7" t="s">
        <v>23</v>
      </c>
      <c r="B24" s="7" t="s">
        <v>24</v>
      </c>
      <c r="C24" s="73" t="s">
        <v>42</v>
      </c>
      <c r="D24" s="38" t="s">
        <v>25</v>
      </c>
      <c r="E24" s="14">
        <v>44774</v>
      </c>
      <c r="F24" s="14">
        <v>44958</v>
      </c>
      <c r="G24" s="29">
        <v>45000</v>
      </c>
      <c r="H24" s="29">
        <v>1291.5</v>
      </c>
      <c r="I24" s="29">
        <v>1148.33</v>
      </c>
      <c r="J24" s="29">
        <v>1368</v>
      </c>
      <c r="K24" s="29">
        <v>25</v>
      </c>
      <c r="L24" s="29">
        <v>3832.83</v>
      </c>
      <c r="M24" s="30">
        <v>41167.17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2" customFormat="1" ht="15.75" customHeight="1" x14ac:dyDescent="0.25">
      <c r="A25" s="20" t="s">
        <v>12</v>
      </c>
      <c r="B25" s="21">
        <v>1</v>
      </c>
      <c r="C25" s="22"/>
      <c r="D25" s="39"/>
      <c r="E25" s="23"/>
      <c r="F25" s="23"/>
      <c r="G25" s="31">
        <f t="shared" ref="G25:M25" si="4">SUM(G23:G24)</f>
        <v>45000</v>
      </c>
      <c r="H25" s="31">
        <f t="shared" si="4"/>
        <v>1291.5</v>
      </c>
      <c r="I25" s="31">
        <f t="shared" si="4"/>
        <v>1148.33</v>
      </c>
      <c r="J25" s="31">
        <f t="shared" si="4"/>
        <v>1368</v>
      </c>
      <c r="K25" s="31">
        <f t="shared" si="4"/>
        <v>25</v>
      </c>
      <c r="L25" s="31">
        <f t="shared" si="4"/>
        <v>3832.83</v>
      </c>
      <c r="M25" s="59">
        <f t="shared" si="4"/>
        <v>41167.17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4" customFormat="1" ht="30.75" customHeight="1" x14ac:dyDescent="0.25">
      <c r="A26" s="56" t="s">
        <v>27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5" customFormat="1" ht="21" customHeight="1" x14ac:dyDescent="0.25">
      <c r="A27" s="57" t="s">
        <v>28</v>
      </c>
      <c r="B27" s="7" t="s">
        <v>36</v>
      </c>
      <c r="C27" s="73" t="s">
        <v>42</v>
      </c>
      <c r="D27" s="38" t="s">
        <v>25</v>
      </c>
      <c r="E27" s="14">
        <v>44774</v>
      </c>
      <c r="F27" s="14">
        <v>44958</v>
      </c>
      <c r="G27" s="29">
        <v>74000</v>
      </c>
      <c r="H27" s="29">
        <v>2123.8000000000002</v>
      </c>
      <c r="I27" s="29">
        <v>6121.2</v>
      </c>
      <c r="J27" s="29">
        <v>2249.6</v>
      </c>
      <c r="K27" s="29">
        <v>25</v>
      </c>
      <c r="L27" s="29">
        <v>10519.6</v>
      </c>
      <c r="M27" s="30">
        <v>63480.4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5" customFormat="1" ht="15.75" customHeight="1" x14ac:dyDescent="0.25">
      <c r="A28" s="20" t="s">
        <v>12</v>
      </c>
      <c r="B28" s="21">
        <v>1</v>
      </c>
      <c r="C28" s="22"/>
      <c r="D28" s="39"/>
      <c r="E28" s="23"/>
      <c r="F28" s="23"/>
      <c r="G28" s="31">
        <f>SUM(G27)</f>
        <v>74000</v>
      </c>
      <c r="H28" s="31">
        <f t="shared" ref="H28:M28" si="5">SUM(H27)</f>
        <v>2123.8000000000002</v>
      </c>
      <c r="I28" s="31">
        <f t="shared" si="5"/>
        <v>6121.2</v>
      </c>
      <c r="J28" s="31">
        <f t="shared" si="5"/>
        <v>2249.6</v>
      </c>
      <c r="K28" s="31">
        <f t="shared" si="5"/>
        <v>25</v>
      </c>
      <c r="L28" s="31">
        <f t="shared" si="5"/>
        <v>10519.6</v>
      </c>
      <c r="M28" s="31">
        <f t="shared" si="5"/>
        <v>63480.4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4" customFormat="1" ht="15.75" customHeight="1" x14ac:dyDescent="0.25">
      <c r="A29" s="7"/>
      <c r="B29" s="7"/>
      <c r="C29" s="8"/>
      <c r="D29" s="38"/>
      <c r="E29" s="14"/>
      <c r="F29" s="14"/>
      <c r="G29" s="29"/>
      <c r="H29" s="29"/>
      <c r="I29" s="29"/>
      <c r="J29" s="29"/>
      <c r="K29" s="29"/>
      <c r="L29" s="29"/>
      <c r="M29" s="3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60" customFormat="1" ht="15.75" customHeight="1" x14ac:dyDescent="0.25">
      <c r="A30" s="7"/>
      <c r="B30" s="7"/>
      <c r="C30" s="8"/>
      <c r="D30" s="38"/>
      <c r="E30" s="14"/>
      <c r="F30" s="14"/>
      <c r="G30" s="29"/>
      <c r="H30" s="29"/>
      <c r="I30" s="29"/>
      <c r="J30" s="29"/>
      <c r="K30" s="29"/>
      <c r="L30" s="29"/>
      <c r="M30" s="3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60" customFormat="1" ht="15.75" customHeight="1" x14ac:dyDescent="0.25">
      <c r="A31" s="18" t="s">
        <v>38</v>
      </c>
      <c r="B31" s="7"/>
      <c r="C31" s="8"/>
      <c r="D31" s="38"/>
      <c r="E31" s="14"/>
      <c r="F31" s="14"/>
      <c r="G31" s="29"/>
      <c r="H31" s="29"/>
      <c r="I31" s="29"/>
      <c r="J31" s="29"/>
      <c r="K31" s="29"/>
      <c r="L31" s="29"/>
      <c r="M31" s="3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19" customFormat="1" ht="23.25" customHeight="1" x14ac:dyDescent="0.25">
      <c r="A32" s="7" t="s">
        <v>26</v>
      </c>
      <c r="B32" s="7" t="s">
        <v>35</v>
      </c>
      <c r="C32" s="73" t="s">
        <v>42</v>
      </c>
      <c r="D32" s="38" t="s">
        <v>25</v>
      </c>
      <c r="E32" s="14">
        <v>44835</v>
      </c>
      <c r="F32" s="14">
        <v>45017</v>
      </c>
      <c r="G32" s="61">
        <v>74000</v>
      </c>
      <c r="H32" s="61">
        <v>2123.8000000000002</v>
      </c>
      <c r="I32" s="61">
        <v>6121.2</v>
      </c>
      <c r="J32" s="61">
        <v>2249.6</v>
      </c>
      <c r="K32" s="61">
        <v>25</v>
      </c>
      <c r="L32" s="61">
        <v>10519.6</v>
      </c>
      <c r="M32" s="61">
        <v>63480.4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52" s="67" customFormat="1" ht="15.75" customHeight="1" x14ac:dyDescent="0.25">
      <c r="A33" s="62" t="s">
        <v>12</v>
      </c>
      <c r="B33" s="63">
        <v>1</v>
      </c>
      <c r="C33" s="64"/>
      <c r="D33" s="65"/>
      <c r="E33" s="66"/>
      <c r="F33" s="66"/>
      <c r="G33" s="68">
        <f>SUM(G32)</f>
        <v>74000</v>
      </c>
      <c r="H33" s="68">
        <f t="shared" ref="H33:M33" si="6">SUM(H32)</f>
        <v>2123.8000000000002</v>
      </c>
      <c r="I33" s="68">
        <f t="shared" si="6"/>
        <v>6121.2</v>
      </c>
      <c r="J33" s="68">
        <f t="shared" si="6"/>
        <v>2249.6</v>
      </c>
      <c r="K33" s="68">
        <f t="shared" si="6"/>
        <v>25</v>
      </c>
      <c r="L33" s="68">
        <f t="shared" si="6"/>
        <v>10519.6</v>
      </c>
      <c r="M33" s="68">
        <f t="shared" si="6"/>
        <v>63480.4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</row>
    <row r="34" spans="1:252" s="17" customFormat="1" ht="15.75" customHeight="1" x14ac:dyDescent="0.25">
      <c r="A34" s="7"/>
      <c r="B34" s="18"/>
      <c r="C34" s="8"/>
      <c r="D34" s="38"/>
      <c r="E34" s="14"/>
      <c r="F34" s="14"/>
      <c r="G34" s="29"/>
      <c r="H34" s="29"/>
      <c r="I34" s="29"/>
      <c r="J34" s="29"/>
      <c r="K34" s="29"/>
      <c r="L34" s="29"/>
      <c r="M34" s="3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52" s="58" customFormat="1" ht="15.75" customHeight="1" x14ac:dyDescent="0.25">
      <c r="A35" s="18" t="s">
        <v>29</v>
      </c>
      <c r="B35" s="18"/>
      <c r="C35" s="8"/>
      <c r="D35" s="38"/>
      <c r="E35" s="14"/>
      <c r="F35" s="14"/>
      <c r="G35" s="29"/>
      <c r="H35" s="29"/>
      <c r="I35" s="29"/>
      <c r="J35" s="29"/>
      <c r="K35" s="29"/>
      <c r="L35" s="29"/>
      <c r="M35" s="3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52" s="58" customFormat="1" ht="15.75" customHeight="1" x14ac:dyDescent="0.25">
      <c r="A36" s="7" t="s">
        <v>30</v>
      </c>
      <c r="B36" s="7" t="s">
        <v>31</v>
      </c>
      <c r="C36" s="73" t="s">
        <v>42</v>
      </c>
      <c r="D36" s="38" t="s">
        <v>25</v>
      </c>
      <c r="E36" s="14">
        <v>44713</v>
      </c>
      <c r="F36" s="14">
        <v>44896</v>
      </c>
      <c r="G36" s="29">
        <v>74000</v>
      </c>
      <c r="H36" s="29">
        <v>2123.8000000000002</v>
      </c>
      <c r="I36" s="29">
        <v>5516.22</v>
      </c>
      <c r="J36" s="29">
        <v>2249.6</v>
      </c>
      <c r="K36" s="29">
        <v>3049.9</v>
      </c>
      <c r="L36" s="29">
        <v>12939.52</v>
      </c>
      <c r="M36" s="30">
        <v>61060.480000000003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52" s="58" customFormat="1" ht="15.75" customHeight="1" x14ac:dyDescent="0.25">
      <c r="A37" s="20" t="s">
        <v>12</v>
      </c>
      <c r="B37" s="21">
        <v>1</v>
      </c>
      <c r="C37" s="22"/>
      <c r="D37" s="39"/>
      <c r="E37" s="23"/>
      <c r="F37" s="23"/>
      <c r="G37" s="31">
        <f t="shared" ref="G37:M37" si="7">SUM(G35:G36)</f>
        <v>74000</v>
      </c>
      <c r="H37" s="31">
        <f t="shared" si="7"/>
        <v>2123.8000000000002</v>
      </c>
      <c r="I37" s="31">
        <f t="shared" si="7"/>
        <v>5516.22</v>
      </c>
      <c r="J37" s="31">
        <f t="shared" si="7"/>
        <v>2249.6</v>
      </c>
      <c r="K37" s="31">
        <f t="shared" si="7"/>
        <v>3049.9</v>
      </c>
      <c r="L37" s="31">
        <f t="shared" si="7"/>
        <v>12939.52</v>
      </c>
      <c r="M37" s="59">
        <f t="shared" si="7"/>
        <v>61060.480000000003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52" s="58" customFormat="1" ht="15.75" customHeight="1" x14ac:dyDescent="0.25">
      <c r="A38" s="7"/>
      <c r="B38" s="18"/>
      <c r="C38" s="8"/>
      <c r="D38" s="38"/>
      <c r="E38" s="14"/>
      <c r="F38" s="14"/>
      <c r="G38" s="29"/>
      <c r="H38" s="29"/>
      <c r="I38" s="29"/>
      <c r="J38" s="29"/>
      <c r="K38" s="29"/>
      <c r="L38" s="29"/>
      <c r="M38" s="3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52" s="58" customFormat="1" ht="15.75" customHeight="1" x14ac:dyDescent="0.25">
      <c r="A39" s="18" t="s">
        <v>32</v>
      </c>
      <c r="B39" s="18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52" s="58" customFormat="1" ht="15.75" customHeight="1" x14ac:dyDescent="0.25">
      <c r="A40" s="7" t="s">
        <v>33</v>
      </c>
      <c r="B40" s="7" t="s">
        <v>34</v>
      </c>
      <c r="C40" s="73" t="s">
        <v>42</v>
      </c>
      <c r="D40" s="38" t="s">
        <v>19</v>
      </c>
      <c r="E40" s="14">
        <v>44713</v>
      </c>
      <c r="F40" s="14">
        <v>44896</v>
      </c>
      <c r="G40" s="29">
        <v>47500</v>
      </c>
      <c r="H40" s="29">
        <v>1363.25</v>
      </c>
      <c r="I40" s="29">
        <v>1501.16</v>
      </c>
      <c r="J40" s="29">
        <v>1444</v>
      </c>
      <c r="K40" s="29">
        <v>25</v>
      </c>
      <c r="L40" s="29">
        <v>4333.41</v>
      </c>
      <c r="M40" s="30">
        <v>43166.59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52" ht="15" customHeight="1" x14ac:dyDescent="0.25">
      <c r="A41" s="71" t="s">
        <v>39</v>
      </c>
      <c r="B41" t="s">
        <v>34</v>
      </c>
      <c r="C41" s="73" t="s">
        <v>42</v>
      </c>
      <c r="D41" s="43" t="s">
        <v>19</v>
      </c>
      <c r="E41" s="14">
        <v>44774</v>
      </c>
      <c r="F41" s="14">
        <v>44958</v>
      </c>
      <c r="G41" s="29">
        <v>47500</v>
      </c>
      <c r="H41" s="33">
        <v>1363.25</v>
      </c>
      <c r="I41" s="33">
        <v>1501.16</v>
      </c>
      <c r="J41" s="33">
        <v>1444</v>
      </c>
      <c r="K41" s="33">
        <v>25</v>
      </c>
      <c r="L41" s="33">
        <v>4333.41</v>
      </c>
      <c r="M41" s="33">
        <v>43166.59</v>
      </c>
    </row>
    <row r="42" spans="1:252" s="58" customFormat="1" ht="15.75" customHeight="1" x14ac:dyDescent="0.25">
      <c r="A42" s="20" t="s">
        <v>12</v>
      </c>
      <c r="B42" s="21">
        <v>2</v>
      </c>
      <c r="C42" s="22"/>
      <c r="D42" s="39"/>
      <c r="E42" s="23"/>
      <c r="F42" s="23"/>
      <c r="G42" s="31">
        <f>SUM(G40:G41)</f>
        <v>95000</v>
      </c>
      <c r="H42" s="31">
        <f t="shared" ref="H42:M42" si="8">SUM(H40:H41)</f>
        <v>2726.5</v>
      </c>
      <c r="I42" s="31">
        <f t="shared" si="8"/>
        <v>3002.32</v>
      </c>
      <c r="J42" s="31">
        <f t="shared" si="8"/>
        <v>2888</v>
      </c>
      <c r="K42" s="31">
        <f t="shared" si="8"/>
        <v>50</v>
      </c>
      <c r="L42" s="31">
        <f t="shared" si="8"/>
        <v>8666.82</v>
      </c>
      <c r="M42" s="31">
        <f t="shared" si="8"/>
        <v>86333.18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52" s="16" customFormat="1" ht="15.75" customHeight="1" x14ac:dyDescent="0.25">
      <c r="A43" s="7"/>
      <c r="B43" s="7"/>
      <c r="C43" s="8"/>
      <c r="D43" s="38"/>
      <c r="E43" s="14"/>
      <c r="F43" s="14"/>
      <c r="G43" s="29"/>
      <c r="H43" s="29"/>
      <c r="I43" s="29"/>
      <c r="J43" s="29"/>
      <c r="K43" s="29"/>
      <c r="L43" s="29"/>
      <c r="M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52" x14ac:dyDescent="0.25">
      <c r="A44" s="24" t="s">
        <v>13</v>
      </c>
      <c r="B44" s="25">
        <f>B12+B16+B20+B25+B28+B33+B37+B42</f>
        <v>9</v>
      </c>
      <c r="C44" s="26"/>
      <c r="D44" s="40"/>
      <c r="E44" s="27"/>
      <c r="F44" s="27"/>
      <c r="G44" s="32">
        <f>G12+G16+G20+G25+G28+G33+G37+G42</f>
        <v>592500</v>
      </c>
      <c r="H44" s="32">
        <f>H12+H16+H20+H25+H28+H33+H37+H42</f>
        <v>17004.75</v>
      </c>
      <c r="I44" s="32">
        <f>I12+I16+I20+I25+I28+I33+I37+I42</f>
        <v>44836.060000000005</v>
      </c>
      <c r="J44" s="32">
        <f>J12+J16+J20+J25+J28+J33+J37+J42</f>
        <v>18012</v>
      </c>
      <c r="K44" s="32">
        <f>K12+K16+K20+K25+K28+K33+K37+K42</f>
        <v>3249.9</v>
      </c>
      <c r="L44" s="32">
        <f>L12+L16+L20+L25+L28+L33+L37+L42</f>
        <v>83102.709999999992</v>
      </c>
      <c r="M44" s="32">
        <f>M12+M16+M20+M25+M28+M33+M37+M42</f>
        <v>509397.29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52" x14ac:dyDescent="0.25">
      <c r="A45" s="3"/>
      <c r="B45" s="3"/>
      <c r="C45" s="3"/>
      <c r="D45" s="41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52" x14ac:dyDescent="0.25">
      <c r="A46" s="3"/>
      <c r="B46" s="3"/>
      <c r="C46" s="3"/>
      <c r="D46" s="41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52" x14ac:dyDescent="0.25">
      <c r="A47" s="3"/>
      <c r="B47" s="3"/>
      <c r="C47" s="3"/>
      <c r="D47" s="41"/>
      <c r="E47" s="3"/>
      <c r="F47" s="3"/>
      <c r="G47" s="30"/>
      <c r="H47" s="30"/>
      <c r="I47" s="30"/>
      <c r="J47" s="30"/>
      <c r="K47" s="30"/>
      <c r="L47" s="30"/>
      <c r="M47" s="30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2"/>
      <c r="Z47" s="2"/>
      <c r="AA47" s="2"/>
      <c r="AB47" s="2"/>
      <c r="AC47" s="2"/>
    </row>
    <row r="48" spans="1:252" x14ac:dyDescent="0.25">
      <c r="A48" s="3"/>
      <c r="B48" s="3"/>
      <c r="C48" s="3"/>
      <c r="D48" s="41"/>
      <c r="E48" s="3"/>
      <c r="F48" s="3"/>
      <c r="G48" s="30"/>
      <c r="H48" s="30"/>
      <c r="I48" s="30"/>
      <c r="J48" s="30"/>
      <c r="K48" s="30"/>
      <c r="L48" s="30"/>
      <c r="M48" s="30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2"/>
      <c r="Z48" s="2"/>
      <c r="AA48" s="2"/>
      <c r="AB48" s="2"/>
      <c r="AC48" s="2"/>
    </row>
    <row r="49" spans="1:29" s="44" customFormat="1" ht="21" x14ac:dyDescent="0.35">
      <c r="A49" s="45" t="s">
        <v>47</v>
      </c>
      <c r="B49" s="46"/>
      <c r="C49" s="46"/>
      <c r="D49" s="47"/>
      <c r="E49" s="46"/>
      <c r="F49" s="46"/>
      <c r="G49" s="48"/>
      <c r="H49" s="45"/>
      <c r="I49" s="49"/>
      <c r="J49" s="49"/>
      <c r="K49" s="50"/>
      <c r="L49" s="5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9" s="44" customFormat="1" ht="21" x14ac:dyDescent="0.35">
      <c r="A50" s="47" t="s">
        <v>46</v>
      </c>
      <c r="B50" s="46"/>
      <c r="C50" s="46"/>
      <c r="D50" s="45"/>
      <c r="E50" s="46"/>
      <c r="F50" s="46"/>
      <c r="G50" s="48"/>
      <c r="H50" s="47"/>
      <c r="I50" s="49"/>
      <c r="J50" s="49"/>
      <c r="K50" s="51"/>
      <c r="L50" s="5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9" x14ac:dyDescent="0.25">
      <c r="A51" s="3"/>
      <c r="B51" s="3"/>
      <c r="C51" s="3"/>
      <c r="D51" s="41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1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1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1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1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1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1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1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  <c r="AA240" s="2"/>
      <c r="AB240" s="2"/>
      <c r="AC240" s="2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  <c r="AA242" s="2"/>
      <c r="AB242" s="2"/>
      <c r="AC242" s="2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  <c r="AA243" s="2"/>
      <c r="AB243" s="2"/>
      <c r="AC243" s="2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  <c r="AA244" s="2"/>
      <c r="AB244" s="2"/>
      <c r="AC244" s="2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2"/>
      <c r="Z258" s="2"/>
      <c r="AA258" s="2"/>
      <c r="AB258" s="2"/>
      <c r="AC258" s="2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"/>
      <c r="Y259" s="2"/>
      <c r="Z259" s="2"/>
      <c r="AA259" s="2"/>
      <c r="AB259" s="2"/>
      <c r="AC259" s="2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4"/>
      <c r="Y266" s="4"/>
      <c r="Z266" s="4"/>
      <c r="AA266" s="4"/>
      <c r="AB266" s="4"/>
      <c r="AC266" s="4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4"/>
      <c r="Y267" s="4"/>
      <c r="Z267" s="4"/>
      <c r="AA267" s="4"/>
      <c r="AB267" s="4"/>
      <c r="AC267" s="4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4"/>
      <c r="Z268" s="4"/>
      <c r="AA268" s="4"/>
      <c r="AB268" s="4"/>
      <c r="AC268" s="4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4"/>
      <c r="AA271" s="4"/>
      <c r="AB271" s="4"/>
      <c r="AC271" s="4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4"/>
      <c r="Y272" s="4"/>
      <c r="Z272" s="4"/>
      <c r="AA272" s="4"/>
      <c r="AB272" s="4"/>
      <c r="AC272" s="4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4"/>
      <c r="Z273" s="4"/>
      <c r="AA273" s="4"/>
      <c r="AB273" s="4"/>
      <c r="AC273" s="4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1"/>
      <c r="E390" s="3"/>
      <c r="F390" s="3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1"/>
      <c r="E391" s="3"/>
      <c r="F391" s="3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24.75" customHeight="1" x14ac:dyDescent="0.25">
      <c r="A392" s="3"/>
      <c r="B392" s="3"/>
      <c r="C392" s="3"/>
      <c r="D392" s="41"/>
      <c r="E392" s="3"/>
      <c r="F392" s="3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1"/>
      <c r="E393" s="3"/>
      <c r="F393" s="3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x14ac:dyDescent="0.25">
      <c r="A394" s="6"/>
      <c r="B394" s="6"/>
      <c r="C394" s="6"/>
      <c r="D394" s="42"/>
      <c r="E394" s="6"/>
      <c r="F394" s="6"/>
      <c r="G394" s="34"/>
      <c r="H394" s="34"/>
      <c r="I394" s="34"/>
      <c r="J394" s="34"/>
      <c r="K394" s="34"/>
      <c r="L394" s="34"/>
      <c r="M394" s="3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30"/>
      <c r="H851" s="30"/>
      <c r="I851" s="30"/>
      <c r="J851" s="30"/>
      <c r="K851" s="30"/>
      <c r="L851" s="30"/>
      <c r="M851" s="3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30"/>
      <c r="H852" s="30"/>
      <c r="I852" s="30"/>
      <c r="J852" s="30"/>
      <c r="K852" s="30"/>
      <c r="L852" s="30"/>
      <c r="M852" s="3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30"/>
      <c r="H853" s="30"/>
      <c r="I853" s="30"/>
      <c r="J853" s="30"/>
      <c r="K853" s="30"/>
      <c r="L853" s="30"/>
      <c r="M853" s="3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30"/>
      <c r="H854" s="30"/>
      <c r="I854" s="30"/>
      <c r="J854" s="30"/>
      <c r="K854" s="30"/>
      <c r="L854" s="30"/>
      <c r="M854" s="3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</sheetData>
  <mergeCells count="18"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  <mergeCell ref="A18:M18"/>
    <mergeCell ref="A2:M2"/>
    <mergeCell ref="J8:J9"/>
    <mergeCell ref="D8:D9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2023</vt:lpstr>
      <vt:lpstr>'FEBRERO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2022-11-30T20:07:20Z</cp:lastPrinted>
  <dcterms:created xsi:type="dcterms:W3CDTF">2017-09-28T13:01:36Z</dcterms:created>
  <dcterms:modified xsi:type="dcterms:W3CDTF">2023-02-28T15:58:18Z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