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MARZO\Q - RECURSOS HUMANOS\PERSONAL CONTRATADO\"/>
    </mc:Choice>
  </mc:AlternateContent>
  <bookViews>
    <workbookView xWindow="-120" yWindow="-120" windowWidth="20730" windowHeight="11160"/>
  </bookViews>
  <sheets>
    <sheet name="MARZO 2023" sheetId="1" r:id="rId1"/>
  </sheets>
  <definedNames>
    <definedName name="_xlnm._FilterDatabase" localSheetId="0" hidden="1">'MARZO 2023'!$A$2:$M$9</definedName>
    <definedName name="_xlnm.Print_Area" localSheetId="0">'MARZO 2023'!$A$1:$M$46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H40" i="1"/>
  <c r="G40" i="1"/>
  <c r="B40" i="1"/>
  <c r="M16" i="1" l="1"/>
  <c r="L16" i="1"/>
  <c r="K16" i="1"/>
  <c r="J16" i="1"/>
  <c r="I16" i="1"/>
  <c r="H16" i="1"/>
  <c r="G16" i="1"/>
  <c r="H38" i="1" l="1"/>
  <c r="I38" i="1"/>
  <c r="J38" i="1"/>
  <c r="K38" i="1"/>
  <c r="L38" i="1"/>
  <c r="M38" i="1"/>
  <c r="G38" i="1"/>
  <c r="H29" i="1"/>
  <c r="I29" i="1"/>
  <c r="J29" i="1"/>
  <c r="K29" i="1"/>
  <c r="L29" i="1"/>
  <c r="M29" i="1"/>
  <c r="G29" i="1"/>
  <c r="H24" i="1"/>
  <c r="I24" i="1"/>
  <c r="J24" i="1"/>
  <c r="K24" i="1"/>
  <c r="L24" i="1"/>
  <c r="M24" i="1"/>
  <c r="G24" i="1"/>
  <c r="M12" i="1"/>
  <c r="L12" i="1"/>
  <c r="K12" i="1"/>
  <c r="J12" i="1"/>
  <c r="I12" i="1"/>
  <c r="H12" i="1"/>
  <c r="G12" i="1"/>
  <c r="M33" i="1" l="1"/>
  <c r="M40" i="1" s="1"/>
  <c r="L33" i="1"/>
  <c r="L40" i="1" s="1"/>
  <c r="K33" i="1"/>
  <c r="K40" i="1" s="1"/>
  <c r="J33" i="1"/>
  <c r="I33" i="1"/>
  <c r="I40" i="1" s="1"/>
  <c r="H33" i="1"/>
  <c r="G33" i="1"/>
  <c r="M21" i="1" l="1"/>
  <c r="L21" i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<sst xmlns="http://schemas.openxmlformats.org/spreadsheetml/2006/main" count="67" uniqueCount="46">
  <si>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</si>
  <si>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</si>
  <si>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</si>
  <si>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</si>
  <si>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</si>
  <si>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</si>
  <si>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</si>
  <si>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</si>
  <si>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</si>
  <si>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</si>
  <si>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</si>
  <si>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</si>
  <si>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</si>
  <si>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</si>
  <si>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</si>
  <si>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</si>
  <si>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</si>
  <si>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Genero</t>
  </si>
  <si>
    <t>MASCULINO</t>
  </si>
  <si>
    <t>DEPARTAMENTO DE COMPRAS Y CONTRATACIONES</t>
  </si>
  <si>
    <t>JESSICA MAGDALIS SANTOS PATRICIO</t>
  </si>
  <si>
    <t>ANALISTA DE COMPRAS Y CONTRATACIONES</t>
  </si>
  <si>
    <t>FEMENINO</t>
  </si>
  <si>
    <t>JOHANNA FELICIA ARIAS MENA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</si>
  <si>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</si>
  <si>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</si>
  <si>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</si>
  <si>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</si>
  <si>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</si>
  <si>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</si>
  <si>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</si>
  <si>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</si>
  <si>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DIVISION INCLUSION LABORAL</t>
  </si>
  <si>
    <t>ENC. FORTALECIMIENTO DE ASOCIACIONES SIN FINES DE LUCRO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</si>
  <si>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</si>
  <si>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</si>
  <si>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</si>
  <si>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</si>
  <si>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</si>
  <si>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</si>
  <si>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</si>
  <si>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</si>
  <si>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</si>
  <si>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</si>
  <si>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</si>
  <si>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Mes de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</si>
</sst>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164" fontId="4" fillId="7" borderId="0" xfId="1" applyFont="1" applyFill="1" applyBorder="1"/>
    <xf numFmtId="0" fontId="0" fillId="8" borderId="0" xfId="0" applyFont="1" applyFill="1" applyAlignment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" fontId="1" fillId="0" borderId="0" xfId="1" applyNumberFormat="1" applyFont="1" applyBorder="1" applyAlignment="1">
      <alignment horizontal="right"/>
    </xf>
    <xf numFmtId="4" fontId="1" fillId="0" borderId="0" xfId="1" applyNumberFormat="1" applyFont="1" applyAlignment="1"/>
    <xf numFmtId="4" fontId="1" fillId="0" borderId="0" xfId="0" applyNumberFormat="1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R850"/>
  <sheetViews>
    <sheetView showGridLines="0" tabSelected="1" zoomScale="80" zoomScaleNormal="80" workbookViewId="0">
      <pane ySplit="9" topLeftCell="A10" activePane="bottomLeft" state="frozen"/>
      <selection pane="bottomLeft" activeCell="J41" sqref="J41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0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0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3" t="s">
        <v>34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3" t="s">
        <v>45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88" t="s">
        <v>0</v>
      </c>
      <c r="B8" s="88" t="s">
        <v>3</v>
      </c>
      <c r="C8" s="86" t="s">
        <v>4</v>
      </c>
      <c r="D8" s="86" t="s">
        <v>17</v>
      </c>
      <c r="E8" s="35" t="s">
        <v>14</v>
      </c>
      <c r="F8" s="35"/>
      <c r="G8" s="81" t="s">
        <v>5</v>
      </c>
      <c r="H8" s="81" t="s">
        <v>6</v>
      </c>
      <c r="I8" s="81" t="s">
        <v>7</v>
      </c>
      <c r="J8" s="81" t="s">
        <v>8</v>
      </c>
      <c r="K8" s="81" t="s">
        <v>9</v>
      </c>
      <c r="L8" s="81" t="s">
        <v>10</v>
      </c>
      <c r="M8" s="81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87"/>
      <c r="B9" s="87"/>
      <c r="C9" s="87"/>
      <c r="D9" s="89"/>
      <c r="E9" s="36" t="s">
        <v>15</v>
      </c>
      <c r="F9" s="36" t="s">
        <v>16</v>
      </c>
      <c r="G9" s="82"/>
      <c r="H9" s="82"/>
      <c r="I9" s="82"/>
      <c r="J9" s="82"/>
      <c r="K9" s="82"/>
      <c r="L9" s="82"/>
      <c r="M9" s="8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2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0" customFormat="1" ht="15.75" customHeight="1" x14ac:dyDescent="0.25">
      <c r="A11" s="77" t="s">
        <v>37</v>
      </c>
      <c r="B11" s="73" t="s">
        <v>38</v>
      </c>
      <c r="C11" s="73" t="s">
        <v>39</v>
      </c>
      <c r="D11" s="74" t="s">
        <v>22</v>
      </c>
      <c r="E11" s="14">
        <v>44774</v>
      </c>
      <c r="F11" s="14">
        <v>44958</v>
      </c>
      <c r="G11" s="61">
        <v>40500</v>
      </c>
      <c r="H11" s="61">
        <v>1162.3499999999999</v>
      </c>
      <c r="I11" s="61">
        <v>513.22</v>
      </c>
      <c r="J11" s="92">
        <v>1231.2</v>
      </c>
      <c r="K11" s="61">
        <v>25</v>
      </c>
      <c r="L11" s="61">
        <v>2931.77</v>
      </c>
      <c r="M11" s="61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0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59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0" customFormat="1" ht="15.75" customHeight="1" x14ac:dyDescent="0.25">
      <c r="A13" s="6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6" customFormat="1" ht="15.75" customHeight="1" x14ac:dyDescent="0.25">
      <c r="A14" s="75" t="s">
        <v>40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76" customFormat="1" ht="15.75" customHeight="1" x14ac:dyDescent="0.25">
      <c r="A15" s="53" t="s">
        <v>41</v>
      </c>
      <c r="B15" s="73" t="s">
        <v>42</v>
      </c>
      <c r="C15" s="73" t="s">
        <v>39</v>
      </c>
      <c r="D15" s="73" t="s">
        <v>22</v>
      </c>
      <c r="E15" s="14">
        <v>44896</v>
      </c>
      <c r="F15" s="14">
        <v>45078</v>
      </c>
      <c r="G15" s="61">
        <v>125000</v>
      </c>
      <c r="H15" s="61">
        <v>3587.5</v>
      </c>
      <c r="I15" s="61">
        <v>17985.990000000002</v>
      </c>
      <c r="J15" s="92">
        <v>3800</v>
      </c>
      <c r="K15" s="61">
        <v>25</v>
      </c>
      <c r="L15" s="61">
        <v>25398.49</v>
      </c>
      <c r="M15" s="61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76" customFormat="1" ht="15.75" customHeight="1" x14ac:dyDescent="0.25">
      <c r="A16" s="20" t="s">
        <v>12</v>
      </c>
      <c r="B16" s="21">
        <v>1</v>
      </c>
      <c r="C16" s="22"/>
      <c r="D16" s="39"/>
      <c r="E16" s="23"/>
      <c r="F16" s="23"/>
      <c r="G16" s="31">
        <f>SUM(G14:G15)</f>
        <v>125000</v>
      </c>
      <c r="H16" s="31">
        <f t="shared" ref="H16:M16" si="1">SUM(H14:H15)</f>
        <v>3587.5</v>
      </c>
      <c r="I16" s="31">
        <f t="shared" si="1"/>
        <v>17985.990000000002</v>
      </c>
      <c r="J16" s="31">
        <f t="shared" si="1"/>
        <v>3800</v>
      </c>
      <c r="K16" s="31">
        <f t="shared" si="1"/>
        <v>25</v>
      </c>
      <c r="L16" s="31">
        <f t="shared" si="1"/>
        <v>25398.49</v>
      </c>
      <c r="M16" s="59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52" s="76" customFormat="1" ht="15.75" customHeight="1" x14ac:dyDescent="0.25">
      <c r="A17" s="7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52" s="52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52" s="52" customFormat="1" ht="15.75" customHeight="1" x14ac:dyDescent="0.25">
      <c r="A19" s="18" t="s">
        <v>19</v>
      </c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52" s="52" customFormat="1" ht="15.75" customHeight="1" x14ac:dyDescent="0.25">
      <c r="A20" s="7" t="s">
        <v>20</v>
      </c>
      <c r="B20" s="7" t="s">
        <v>21</v>
      </c>
      <c r="C20" s="73" t="s">
        <v>39</v>
      </c>
      <c r="D20" s="38" t="s">
        <v>22</v>
      </c>
      <c r="E20" s="14">
        <v>44774</v>
      </c>
      <c r="F20" s="14">
        <v>44958</v>
      </c>
      <c r="G20" s="29">
        <v>45000</v>
      </c>
      <c r="H20" s="29">
        <v>1291.5</v>
      </c>
      <c r="I20" s="29">
        <v>1148.33</v>
      </c>
      <c r="J20" s="90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52" s="52" customFormat="1" ht="15.75" customHeight="1" x14ac:dyDescent="0.25">
      <c r="A21" s="20" t="s">
        <v>12</v>
      </c>
      <c r="B21" s="21">
        <v>1</v>
      </c>
      <c r="C21" s="22"/>
      <c r="D21" s="39"/>
      <c r="E21" s="23"/>
      <c r="F21" s="23"/>
      <c r="G21" s="31">
        <f t="shared" ref="G21:M21" si="2">SUM(G19:G20)</f>
        <v>45000</v>
      </c>
      <c r="H21" s="31">
        <f t="shared" si="2"/>
        <v>1291.5</v>
      </c>
      <c r="I21" s="31">
        <f t="shared" si="2"/>
        <v>1148.33</v>
      </c>
      <c r="J21" s="31">
        <f t="shared" si="2"/>
        <v>1368</v>
      </c>
      <c r="K21" s="31">
        <f t="shared" si="2"/>
        <v>25</v>
      </c>
      <c r="L21" s="31">
        <f t="shared" si="2"/>
        <v>3832.83</v>
      </c>
      <c r="M21" s="59">
        <f t="shared" si="2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52" s="54" customFormat="1" ht="30.75" customHeight="1" x14ac:dyDescent="0.25">
      <c r="A22" s="56" t="s">
        <v>24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52" s="55" customFormat="1" ht="21" customHeight="1" x14ac:dyDescent="0.25">
      <c r="A23" s="57" t="s">
        <v>25</v>
      </c>
      <c r="B23" s="7" t="s">
        <v>33</v>
      </c>
      <c r="C23" s="73" t="s">
        <v>39</v>
      </c>
      <c r="D23" s="38" t="s">
        <v>22</v>
      </c>
      <c r="E23" s="14">
        <v>44774</v>
      </c>
      <c r="F23" s="14">
        <v>44958</v>
      </c>
      <c r="G23" s="29">
        <v>74000</v>
      </c>
      <c r="H23" s="29">
        <v>2123.8000000000002</v>
      </c>
      <c r="I23" s="29">
        <v>6121.2</v>
      </c>
      <c r="J23" s="90">
        <v>2249.6</v>
      </c>
      <c r="K23" s="29">
        <v>25</v>
      </c>
      <c r="L23" s="29">
        <v>10519.6</v>
      </c>
      <c r="M23" s="30">
        <v>63480.4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52" s="55" customFormat="1" ht="15.75" customHeight="1" x14ac:dyDescent="0.25">
      <c r="A24" s="20" t="s">
        <v>12</v>
      </c>
      <c r="B24" s="21">
        <v>1</v>
      </c>
      <c r="C24" s="22"/>
      <c r="D24" s="39"/>
      <c r="E24" s="23"/>
      <c r="F24" s="23"/>
      <c r="G24" s="31">
        <f>SUM(G23)</f>
        <v>74000</v>
      </c>
      <c r="H24" s="31">
        <f t="shared" ref="H24:M24" si="3">SUM(H23)</f>
        <v>2123.8000000000002</v>
      </c>
      <c r="I24" s="31">
        <f t="shared" si="3"/>
        <v>6121.2</v>
      </c>
      <c r="J24" s="31">
        <f t="shared" si="3"/>
        <v>2249.6</v>
      </c>
      <c r="K24" s="31">
        <f t="shared" si="3"/>
        <v>25</v>
      </c>
      <c r="L24" s="31">
        <f t="shared" si="3"/>
        <v>10519.6</v>
      </c>
      <c r="M24" s="31">
        <f t="shared" si="3"/>
        <v>63480.4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52" s="54" customFormat="1" ht="15.75" customHeight="1" x14ac:dyDescent="0.25">
      <c r="A25" s="7"/>
      <c r="B25" s="7"/>
      <c r="C25" s="8"/>
      <c r="D25" s="38"/>
      <c r="E25" s="14"/>
      <c r="F25" s="14"/>
      <c r="G25" s="29"/>
      <c r="H25" s="29"/>
      <c r="I25" s="29"/>
      <c r="J25" s="29"/>
      <c r="K25" s="29"/>
      <c r="L25" s="29"/>
      <c r="M25" s="3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52" s="60" customFormat="1" ht="15.75" customHeight="1" x14ac:dyDescent="0.25">
      <c r="A26" s="7"/>
      <c r="B26" s="7"/>
      <c r="C26" s="8"/>
      <c r="D26" s="38"/>
      <c r="E26" s="14"/>
      <c r="F26" s="14"/>
      <c r="G26" s="29"/>
      <c r="H26" s="29"/>
      <c r="I26" s="29"/>
      <c r="J26" s="29"/>
      <c r="K26" s="29"/>
      <c r="L26" s="29"/>
      <c r="M26" s="3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52" s="60" customFormat="1" ht="15.75" customHeight="1" x14ac:dyDescent="0.25">
      <c r="A27" s="18" t="s">
        <v>35</v>
      </c>
      <c r="B27" s="7"/>
      <c r="C27" s="8"/>
      <c r="D27" s="38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52" s="19" customFormat="1" ht="23.25" customHeight="1" x14ac:dyDescent="0.25">
      <c r="A28" s="7" t="s">
        <v>23</v>
      </c>
      <c r="B28" s="7" t="s">
        <v>32</v>
      </c>
      <c r="C28" s="73" t="s">
        <v>39</v>
      </c>
      <c r="D28" s="38" t="s">
        <v>22</v>
      </c>
      <c r="E28" s="14">
        <v>44835</v>
      </c>
      <c r="F28" s="14">
        <v>45017</v>
      </c>
      <c r="G28" s="61">
        <v>74000</v>
      </c>
      <c r="H28" s="61">
        <v>2123.8000000000002</v>
      </c>
      <c r="I28" s="61">
        <v>6121.2</v>
      </c>
      <c r="J28" s="92">
        <v>2249.6</v>
      </c>
      <c r="K28" s="61">
        <v>25</v>
      </c>
      <c r="L28" s="61">
        <v>10519.6</v>
      </c>
      <c r="M28" s="61">
        <v>63480.4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52" s="67" customFormat="1" ht="15.75" customHeight="1" x14ac:dyDescent="0.25">
      <c r="A29" s="62" t="s">
        <v>12</v>
      </c>
      <c r="B29" s="63">
        <v>1</v>
      </c>
      <c r="C29" s="64"/>
      <c r="D29" s="65"/>
      <c r="E29" s="66"/>
      <c r="F29" s="66"/>
      <c r="G29" s="68">
        <f>SUM(G28)</f>
        <v>74000</v>
      </c>
      <c r="H29" s="68">
        <f t="shared" ref="H29:M29" si="4">SUM(H28)</f>
        <v>2123.8000000000002</v>
      </c>
      <c r="I29" s="68">
        <f t="shared" si="4"/>
        <v>6121.2</v>
      </c>
      <c r="J29" s="68">
        <f t="shared" si="4"/>
        <v>2249.6</v>
      </c>
      <c r="K29" s="68">
        <f t="shared" si="4"/>
        <v>25</v>
      </c>
      <c r="L29" s="68">
        <f t="shared" si="4"/>
        <v>10519.6</v>
      </c>
      <c r="M29" s="68">
        <f t="shared" si="4"/>
        <v>63480.4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</row>
    <row r="30" spans="1:252" s="17" customFormat="1" ht="15.75" customHeight="1" x14ac:dyDescent="0.25">
      <c r="A30" s="7"/>
      <c r="B30" s="18"/>
      <c r="C30" s="8"/>
      <c r="D30" s="38"/>
      <c r="E30" s="14"/>
      <c r="F30" s="14"/>
      <c r="G30" s="29"/>
      <c r="H30" s="29"/>
      <c r="I30" s="29"/>
      <c r="J30" s="29"/>
      <c r="K30" s="29"/>
      <c r="L30" s="29"/>
      <c r="M30" s="3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52" s="58" customFormat="1" ht="15.75" customHeight="1" x14ac:dyDescent="0.25">
      <c r="A31" s="18" t="s">
        <v>26</v>
      </c>
      <c r="B31" s="18"/>
      <c r="C31" s="8"/>
      <c r="D31" s="38"/>
      <c r="E31" s="14"/>
      <c r="F31" s="14"/>
      <c r="G31" s="29"/>
      <c r="H31" s="29"/>
      <c r="I31" s="29"/>
      <c r="J31" s="29"/>
      <c r="K31" s="29"/>
      <c r="L31" s="29"/>
      <c r="M31" s="3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52" s="58" customFormat="1" ht="15.75" customHeight="1" x14ac:dyDescent="0.25">
      <c r="A32" s="7" t="s">
        <v>27</v>
      </c>
      <c r="B32" s="7" t="s">
        <v>28</v>
      </c>
      <c r="C32" s="73" t="s">
        <v>39</v>
      </c>
      <c r="D32" s="38" t="s">
        <v>22</v>
      </c>
      <c r="E32" s="14">
        <v>44713</v>
      </c>
      <c r="F32" s="14">
        <v>44896</v>
      </c>
      <c r="G32" s="29">
        <v>74000</v>
      </c>
      <c r="H32" s="29">
        <v>2123.8000000000002</v>
      </c>
      <c r="I32" s="29">
        <v>5490.22</v>
      </c>
      <c r="J32" s="90">
        <v>2249.6</v>
      </c>
      <c r="K32" s="29">
        <v>3179.9</v>
      </c>
      <c r="L32" s="29">
        <v>13043.52</v>
      </c>
      <c r="M32" s="30">
        <v>60956.480000000003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58" customFormat="1" ht="15.75" customHeight="1" x14ac:dyDescent="0.25">
      <c r="A33" s="20" t="s">
        <v>12</v>
      </c>
      <c r="B33" s="21">
        <v>1</v>
      </c>
      <c r="C33" s="22"/>
      <c r="D33" s="39"/>
      <c r="E33" s="23"/>
      <c r="F33" s="23"/>
      <c r="G33" s="31">
        <f t="shared" ref="G33:M33" si="5">SUM(G31:G32)</f>
        <v>74000</v>
      </c>
      <c r="H33" s="31">
        <f t="shared" si="5"/>
        <v>2123.8000000000002</v>
      </c>
      <c r="I33" s="31">
        <f t="shared" si="5"/>
        <v>5490.22</v>
      </c>
      <c r="J33" s="31">
        <f t="shared" si="5"/>
        <v>2249.6</v>
      </c>
      <c r="K33" s="31">
        <f t="shared" si="5"/>
        <v>3179.9</v>
      </c>
      <c r="L33" s="31">
        <f t="shared" si="5"/>
        <v>13043.52</v>
      </c>
      <c r="M33" s="59">
        <f t="shared" si="5"/>
        <v>60956.480000000003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58" customFormat="1" ht="15.75" customHeight="1" x14ac:dyDescent="0.25">
      <c r="A34" s="7"/>
      <c r="B34" s="18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58" customFormat="1" ht="15.75" customHeight="1" x14ac:dyDescent="0.25">
      <c r="A35" s="18" t="s">
        <v>29</v>
      </c>
      <c r="B35" s="18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58" customFormat="1" ht="15.75" customHeight="1" x14ac:dyDescent="0.25">
      <c r="A36" s="7" t="s">
        <v>30</v>
      </c>
      <c r="B36" s="7" t="s">
        <v>31</v>
      </c>
      <c r="C36" s="73" t="s">
        <v>39</v>
      </c>
      <c r="D36" s="38" t="s">
        <v>18</v>
      </c>
      <c r="E36" s="14">
        <v>44713</v>
      </c>
      <c r="F36" s="14">
        <v>44896</v>
      </c>
      <c r="G36" s="29">
        <v>47500</v>
      </c>
      <c r="H36" s="29">
        <v>1363.25</v>
      </c>
      <c r="I36" s="29">
        <v>1501.16</v>
      </c>
      <c r="J36" s="90">
        <v>1444</v>
      </c>
      <c r="K36" s="29">
        <v>25</v>
      </c>
      <c r="L36" s="29">
        <v>4333.41</v>
      </c>
      <c r="M36" s="30">
        <v>43166.59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customHeight="1" x14ac:dyDescent="0.25">
      <c r="A37" s="71" t="s">
        <v>36</v>
      </c>
      <c r="B37" t="s">
        <v>31</v>
      </c>
      <c r="C37" s="73" t="s">
        <v>39</v>
      </c>
      <c r="D37" s="43" t="s">
        <v>18</v>
      </c>
      <c r="E37" s="14">
        <v>44774</v>
      </c>
      <c r="F37" s="14">
        <v>44958</v>
      </c>
      <c r="G37" s="29">
        <v>47500</v>
      </c>
      <c r="H37" s="33">
        <v>1363.25</v>
      </c>
      <c r="I37" s="33">
        <v>1501.16</v>
      </c>
      <c r="J37" s="91">
        <v>1444</v>
      </c>
      <c r="K37" s="33">
        <v>25</v>
      </c>
      <c r="L37" s="33">
        <v>4333.41</v>
      </c>
      <c r="M37" s="33">
        <v>43166.59</v>
      </c>
    </row>
    <row r="38" spans="1:29" s="58" customFormat="1" ht="15.75" customHeight="1" x14ac:dyDescent="0.25">
      <c r="A38" s="20" t="s">
        <v>12</v>
      </c>
      <c r="B38" s="21">
        <v>2</v>
      </c>
      <c r="C38" s="22"/>
      <c r="D38" s="39"/>
      <c r="E38" s="23"/>
      <c r="F38" s="23"/>
      <c r="G38" s="31">
        <f>SUM(G36:G37)</f>
        <v>95000</v>
      </c>
      <c r="H38" s="31">
        <f t="shared" ref="H38:M38" si="6">SUM(H36:H37)</f>
        <v>2726.5</v>
      </c>
      <c r="I38" s="31">
        <f t="shared" si="6"/>
        <v>3002.32</v>
      </c>
      <c r="J38" s="31">
        <f t="shared" si="6"/>
        <v>2888</v>
      </c>
      <c r="K38" s="31">
        <f t="shared" si="6"/>
        <v>50</v>
      </c>
      <c r="L38" s="31">
        <f t="shared" si="6"/>
        <v>8666.82</v>
      </c>
      <c r="M38" s="31">
        <f t="shared" si="6"/>
        <v>86333.18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6" customFormat="1" ht="15.75" customHeight="1" x14ac:dyDescent="0.25">
      <c r="A39" s="7"/>
      <c r="B39" s="7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4" t="s">
        <v>13</v>
      </c>
      <c r="B40" s="25">
        <f>B12+B16+B21+B24+B29+B33+B38</f>
        <v>8</v>
      </c>
      <c r="C40" s="26"/>
      <c r="D40" s="40"/>
      <c r="E40" s="27"/>
      <c r="F40" s="27"/>
      <c r="G40" s="32">
        <f>G12+G16+G21+G24+G29+G33+G38</f>
        <v>527500</v>
      </c>
      <c r="H40" s="32">
        <f>H12+H16+H21+H24+H29+H33+H38</f>
        <v>15139.25</v>
      </c>
      <c r="I40" s="32">
        <f>I12+I16+I21+I24+I29+I33+I38</f>
        <v>40382.480000000003</v>
      </c>
      <c r="J40" s="32">
        <f>J12+J16+J21+J24+J29+J33+J38</f>
        <v>16036</v>
      </c>
      <c r="K40" s="32">
        <f>K12+K16+K21+K24+K29+K33+K38</f>
        <v>3354.9</v>
      </c>
      <c r="L40" s="32">
        <f>L12+L16+L21+L24+L29+L33+L38</f>
        <v>74912.63</v>
      </c>
      <c r="M40" s="32">
        <f>M12+M16+M21+M24+M29+M33+M38</f>
        <v>452587.36999999994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1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1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1"/>
      <c r="E43" s="3"/>
      <c r="F43" s="3"/>
      <c r="G43" s="30"/>
      <c r="H43" s="30"/>
      <c r="I43" s="30"/>
      <c r="J43" s="30"/>
      <c r="K43" s="30"/>
      <c r="L43" s="30"/>
      <c r="M43" s="30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1"/>
      <c r="E44" s="3"/>
      <c r="F44" s="3"/>
      <c r="G44" s="30"/>
      <c r="H44" s="30"/>
      <c r="I44" s="30"/>
      <c r="J44" s="30"/>
      <c r="K44" s="30"/>
      <c r="L44" s="30"/>
      <c r="M44" s="30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  <c r="AA44" s="2"/>
      <c r="AB44" s="2"/>
      <c r="AC44" s="2"/>
    </row>
    <row r="45" spans="1:29" s="44" customFormat="1" ht="21" x14ac:dyDescent="0.35">
      <c r="A45" s="45" t="s">
        <v>44</v>
      </c>
      <c r="B45" s="46"/>
      <c r="C45" s="46"/>
      <c r="D45" s="47"/>
      <c r="E45" s="46"/>
      <c r="F45" s="46"/>
      <c r="G45" s="48"/>
      <c r="H45" s="45"/>
      <c r="I45" s="49"/>
      <c r="J45" s="49"/>
      <c r="K45" s="50"/>
      <c r="L45" s="5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9" s="44" customFormat="1" ht="21" x14ac:dyDescent="0.35">
      <c r="A46" s="47" t="s">
        <v>43</v>
      </c>
      <c r="B46" s="46"/>
      <c r="C46" s="46"/>
      <c r="D46" s="45"/>
      <c r="E46" s="46"/>
      <c r="F46" s="46"/>
      <c r="G46" s="48"/>
      <c r="H46" s="47"/>
      <c r="I46" s="49"/>
      <c r="J46" s="49"/>
      <c r="K46" s="51"/>
      <c r="L46" s="5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9" x14ac:dyDescent="0.25">
      <c r="A47" s="3"/>
      <c r="B47" s="3"/>
      <c r="C47" s="3"/>
      <c r="D47" s="41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1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1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1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1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1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1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  <c r="AA238" s="2"/>
      <c r="AB238" s="2"/>
      <c r="AC238" s="2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  <c r="AA239" s="2"/>
      <c r="AB239" s="2"/>
      <c r="AC239" s="2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  <c r="AA240" s="2"/>
      <c r="AB240" s="2"/>
      <c r="AC240" s="2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  <c r="AA241" s="2"/>
      <c r="AB241" s="2"/>
      <c r="AC241" s="2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2"/>
      <c r="Z255" s="2"/>
      <c r="AA255" s="2"/>
      <c r="AB255" s="2"/>
      <c r="AC255" s="2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4"/>
      <c r="Y267" s="4"/>
      <c r="Z267" s="4"/>
      <c r="AA267" s="4"/>
      <c r="AB267" s="4"/>
      <c r="AC267" s="4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24.75" customHeight="1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x14ac:dyDescent="0.25">
      <c r="A390" s="6"/>
      <c r="B390" s="6"/>
      <c r="C390" s="6"/>
      <c r="D390" s="42"/>
      <c r="E390" s="6"/>
      <c r="F390" s="6"/>
      <c r="G390" s="34"/>
      <c r="H390" s="34"/>
      <c r="I390" s="34"/>
      <c r="J390" s="34"/>
      <c r="K390" s="34"/>
      <c r="L390" s="34"/>
      <c r="M390" s="3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</sheetData>
  <mergeCells count="17"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</vt:lpstr>
      <vt:lpstr>'MARZO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2023-04-05T17:54:25Z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