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FEBRERO\Q - RECURSOS HUMANOS\PERSONAL FIJO\"/>
    </mc:Choice>
  </mc:AlternateContent>
  <bookViews>
    <workbookView xWindow="-120" yWindow="-120" windowWidth="20730" windowHeight="11160"/>
  </bookViews>
  <sheets>
    <sheet name="FEBRERO 2022" sheetId="1" r:id="rId1"/>
  </sheets>
  <definedNames>
    <definedName name="_xlnm._FilterDatabase" localSheetId="0" hidden="1">'FEBRERO 2022'!$A$6:$K$17</definedName>
    <definedName name="_xlnm.Print_Area" localSheetId="0">'FEBRERO 2022'!$A$1:$K$196</definedName>
    <definedName name="_xlnm.Print_Titles" localSheetId="0">'FEBRERO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1" i="1" l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E105" i="1"/>
  <c r="F105" i="1"/>
  <c r="G105" i="1"/>
  <c r="H105" i="1"/>
  <c r="I105" i="1"/>
  <c r="J108" i="1"/>
  <c r="K108" i="1" s="1"/>
  <c r="J109" i="1"/>
  <c r="K109" i="1" s="1"/>
  <c r="K110" i="1"/>
  <c r="E111" i="1"/>
  <c r="E114" i="1" s="1"/>
  <c r="F111" i="1"/>
  <c r="F114" i="1" s="1"/>
  <c r="G111" i="1"/>
  <c r="H111" i="1"/>
  <c r="H114" i="1" s="1"/>
  <c r="I111" i="1"/>
  <c r="I114" i="1" s="1"/>
  <c r="G114" i="1"/>
  <c r="J118" i="1"/>
  <c r="K118" i="1" s="1"/>
  <c r="J119" i="1"/>
  <c r="K119" i="1" s="1"/>
  <c r="J120" i="1"/>
  <c r="K120" i="1"/>
  <c r="J121" i="1"/>
  <c r="K121" i="1" s="1"/>
  <c r="E122" i="1"/>
  <c r="F122" i="1"/>
  <c r="G122" i="1"/>
  <c r="H122" i="1"/>
  <c r="I122" i="1"/>
  <c r="J125" i="1"/>
  <c r="K125" i="1" s="1"/>
  <c r="J126" i="1"/>
  <c r="K126" i="1" s="1"/>
  <c r="J127" i="1"/>
  <c r="K127" i="1" s="1"/>
  <c r="E128" i="1"/>
  <c r="F128" i="1"/>
  <c r="G128" i="1"/>
  <c r="H128" i="1"/>
  <c r="I128" i="1"/>
  <c r="J62" i="1"/>
  <c r="K62" i="1" s="1"/>
  <c r="J122" i="1" l="1"/>
  <c r="K122" i="1"/>
  <c r="K111" i="1"/>
  <c r="K114" i="1" s="1"/>
  <c r="J111" i="1"/>
  <c r="J114" i="1" s="1"/>
  <c r="K128" i="1"/>
  <c r="J128" i="1"/>
  <c r="J63" i="1"/>
  <c r="K63" i="1" s="1"/>
  <c r="J61" i="1"/>
  <c r="K61" i="1" s="1"/>
  <c r="J60" i="1"/>
  <c r="K60" i="1" s="1"/>
  <c r="J59" i="1"/>
  <c r="K59" i="1" s="1"/>
  <c r="J58" i="1"/>
  <c r="K58" i="1" s="1"/>
  <c r="J57" i="1"/>
  <c r="K57" i="1" s="1"/>
  <c r="J37" i="1"/>
  <c r="K37" i="1" s="1"/>
  <c r="J42" i="1"/>
  <c r="K42" i="1" s="1"/>
  <c r="J40" i="1"/>
  <c r="K40" i="1" s="1"/>
  <c r="J39" i="1"/>
  <c r="K39" i="1" s="1"/>
  <c r="J38" i="1"/>
  <c r="K38" i="1" s="1"/>
  <c r="J10" i="1"/>
  <c r="K10" i="1" s="1"/>
  <c r="J11" i="1"/>
  <c r="K11" i="1" s="1"/>
  <c r="J12" i="1"/>
  <c r="K12" i="1" s="1"/>
  <c r="J13" i="1"/>
  <c r="K13" i="1" s="1"/>
  <c r="J15" i="1"/>
  <c r="K15" i="1" s="1"/>
  <c r="J16" i="1"/>
  <c r="K16" i="1" s="1"/>
  <c r="J9" i="1"/>
  <c r="K9" i="1" s="1"/>
  <c r="J20" i="1"/>
  <c r="K20" i="1" s="1"/>
  <c r="J22" i="1"/>
  <c r="K22" i="1" s="1"/>
  <c r="K26" i="1"/>
  <c r="J27" i="1"/>
  <c r="K27" i="1" s="1"/>
  <c r="J31" i="1"/>
  <c r="K31" i="1" s="1"/>
  <c r="J33" i="1"/>
  <c r="K33" i="1" s="1"/>
  <c r="J46" i="1"/>
  <c r="K46" i="1" s="1"/>
  <c r="K50" i="1"/>
  <c r="J52" i="1"/>
  <c r="K52" i="1" s="1"/>
  <c r="I17" i="1" l="1"/>
  <c r="H17" i="1"/>
  <c r="G17" i="1"/>
  <c r="F17" i="1"/>
  <c r="E17" i="1"/>
  <c r="B185" i="1" l="1"/>
  <c r="G28" i="1" l="1"/>
  <c r="G23" i="1"/>
  <c r="F43" i="1"/>
  <c r="F34" i="1"/>
  <c r="F28" i="1"/>
  <c r="F23" i="1"/>
  <c r="H183" i="1"/>
  <c r="I183" i="1"/>
  <c r="G183" i="1"/>
  <c r="F78" i="1"/>
  <c r="G78" i="1"/>
  <c r="H78" i="1"/>
  <c r="I78" i="1"/>
  <c r="E78" i="1"/>
  <c r="G43" i="1"/>
  <c r="H43" i="1"/>
  <c r="I43" i="1"/>
  <c r="E43" i="1"/>
  <c r="K131" i="1"/>
  <c r="K132" i="1" s="1"/>
  <c r="E132" i="1"/>
  <c r="F132" i="1"/>
  <c r="G132" i="1"/>
  <c r="H132" i="1"/>
  <c r="I132" i="1"/>
  <c r="J132" i="1" l="1"/>
  <c r="J173" i="1" l="1"/>
  <c r="K173" i="1" s="1"/>
  <c r="J169" i="1"/>
  <c r="K169" i="1" s="1"/>
  <c r="J175" i="1"/>
  <c r="K175" i="1" s="1"/>
  <c r="J176" i="1"/>
  <c r="K176" i="1" s="1"/>
  <c r="J172" i="1"/>
  <c r="K172" i="1" s="1"/>
  <c r="J171" i="1"/>
  <c r="K171" i="1" s="1"/>
  <c r="J163" i="1"/>
  <c r="K163" i="1" s="1"/>
  <c r="J177" i="1"/>
  <c r="K177" i="1" s="1"/>
  <c r="J178" i="1"/>
  <c r="K178" i="1" s="1"/>
  <c r="J179" i="1"/>
  <c r="K179" i="1" s="1"/>
  <c r="J170" i="1"/>
  <c r="K170" i="1" s="1"/>
  <c r="J180" i="1"/>
  <c r="K180" i="1" s="1"/>
  <c r="J181" i="1"/>
  <c r="K181" i="1" s="1"/>
  <c r="J182" i="1"/>
  <c r="K182" i="1" s="1"/>
  <c r="J174" i="1"/>
  <c r="J164" i="1"/>
  <c r="K164" i="1" s="1"/>
  <c r="J156" i="1"/>
  <c r="K156" i="1" s="1"/>
  <c r="J159" i="1"/>
  <c r="K159" i="1" s="1"/>
  <c r="J158" i="1"/>
  <c r="K158" i="1" s="1"/>
  <c r="J157" i="1"/>
  <c r="K157" i="1" s="1"/>
  <c r="J152" i="1"/>
  <c r="K152" i="1" s="1"/>
  <c r="J148" i="1"/>
  <c r="K148" i="1" s="1"/>
  <c r="J147" i="1"/>
  <c r="K147" i="1" s="1"/>
  <c r="J143" i="1"/>
  <c r="K143" i="1" s="1"/>
  <c r="J135" i="1"/>
  <c r="K135" i="1" s="1"/>
  <c r="J88" i="1"/>
  <c r="J90" i="1"/>
  <c r="K90" i="1" s="1"/>
  <c r="J89" i="1"/>
  <c r="K89" i="1" s="1"/>
  <c r="J82" i="1"/>
  <c r="K82" i="1" s="1"/>
  <c r="J83" i="1"/>
  <c r="K83" i="1" s="1"/>
  <c r="J84" i="1"/>
  <c r="K84" i="1" s="1"/>
  <c r="J81" i="1"/>
  <c r="K81" i="1" s="1"/>
  <c r="J72" i="1"/>
  <c r="K72" i="1" s="1"/>
  <c r="J71" i="1"/>
  <c r="K71" i="1" s="1"/>
  <c r="J73" i="1"/>
  <c r="K73" i="1" s="1"/>
  <c r="J74" i="1"/>
  <c r="K74" i="1" s="1"/>
  <c r="J76" i="1"/>
  <c r="K76" i="1" s="1"/>
  <c r="J77" i="1"/>
  <c r="K77" i="1" s="1"/>
  <c r="J75" i="1"/>
  <c r="K75" i="1" s="1"/>
  <c r="J67" i="1"/>
  <c r="K67" i="1" s="1"/>
  <c r="K68" i="1" s="1"/>
  <c r="K88" i="1" l="1"/>
  <c r="K105" i="1" s="1"/>
  <c r="J105" i="1"/>
  <c r="K17" i="1"/>
  <c r="J17" i="1"/>
  <c r="K28" i="1"/>
  <c r="K23" i="1"/>
  <c r="K85" i="1"/>
  <c r="K34" i="1"/>
  <c r="K43" i="1"/>
  <c r="K174" i="1"/>
  <c r="K183" i="1" s="1"/>
  <c r="J183" i="1"/>
  <c r="K47" i="1"/>
  <c r="K64" i="1"/>
  <c r="K78" i="1"/>
  <c r="K53" i="1"/>
  <c r="J78" i="1"/>
  <c r="J43" i="1"/>
  <c r="F53" i="1"/>
  <c r="G53" i="1"/>
  <c r="H53" i="1"/>
  <c r="I53" i="1"/>
  <c r="J53" i="1"/>
  <c r="H23" i="1" l="1"/>
  <c r="I23" i="1"/>
  <c r="J23" i="1"/>
  <c r="E23" i="1"/>
  <c r="I149" i="1" l="1"/>
  <c r="H149" i="1"/>
  <c r="G149" i="1"/>
  <c r="F149" i="1"/>
  <c r="E149" i="1"/>
  <c r="J28" i="1"/>
  <c r="I28" i="1"/>
  <c r="H28" i="1"/>
  <c r="E28" i="1"/>
  <c r="J68" i="1"/>
  <c r="I68" i="1"/>
  <c r="H68" i="1"/>
  <c r="G68" i="1"/>
  <c r="F68" i="1"/>
  <c r="E68" i="1"/>
  <c r="E183" i="1" l="1"/>
  <c r="F160" i="1" l="1"/>
  <c r="G160" i="1"/>
  <c r="H160" i="1"/>
  <c r="I160" i="1"/>
  <c r="J160" i="1"/>
  <c r="K160" i="1"/>
  <c r="E160" i="1"/>
  <c r="I165" i="1"/>
  <c r="H165" i="1"/>
  <c r="G165" i="1"/>
  <c r="F165" i="1"/>
  <c r="E165" i="1"/>
  <c r="J165" i="1"/>
  <c r="I144" i="1"/>
  <c r="H144" i="1"/>
  <c r="G144" i="1"/>
  <c r="F144" i="1"/>
  <c r="E144" i="1"/>
  <c r="K144" i="1"/>
  <c r="K139" i="1"/>
  <c r="J139" i="1"/>
  <c r="I139" i="1"/>
  <c r="H139" i="1"/>
  <c r="G139" i="1"/>
  <c r="F139" i="1"/>
  <c r="E139" i="1"/>
  <c r="I136" i="1"/>
  <c r="H136" i="1"/>
  <c r="G136" i="1"/>
  <c r="F136" i="1"/>
  <c r="E136" i="1"/>
  <c r="J136" i="1"/>
  <c r="F183" i="1"/>
  <c r="K165" i="1" l="1"/>
  <c r="K136" i="1"/>
  <c r="J144" i="1"/>
  <c r="I153" i="1"/>
  <c r="H153" i="1"/>
  <c r="G153" i="1"/>
  <c r="F153" i="1"/>
  <c r="E153" i="1"/>
  <c r="K153" i="1"/>
  <c r="F85" i="1"/>
  <c r="G85" i="1"/>
  <c r="H85" i="1"/>
  <c r="I85" i="1"/>
  <c r="J85" i="1"/>
  <c r="E85" i="1"/>
  <c r="F64" i="1"/>
  <c r="G64" i="1"/>
  <c r="H64" i="1"/>
  <c r="I64" i="1"/>
  <c r="J64" i="1"/>
  <c r="E64" i="1"/>
  <c r="E53" i="1"/>
  <c r="J47" i="1"/>
  <c r="I47" i="1"/>
  <c r="H47" i="1"/>
  <c r="G47" i="1"/>
  <c r="F47" i="1"/>
  <c r="E47" i="1"/>
  <c r="G34" i="1"/>
  <c r="H34" i="1"/>
  <c r="I34" i="1"/>
  <c r="J34" i="1"/>
  <c r="E34" i="1"/>
  <c r="I185" i="1" l="1"/>
  <c r="E185" i="1"/>
  <c r="G185" i="1"/>
  <c r="F185" i="1"/>
  <c r="H185" i="1"/>
  <c r="K149" i="1"/>
  <c r="K185" i="1" s="1"/>
  <c r="J149" i="1"/>
  <c r="J153" i="1"/>
  <c r="J185" i="1" l="1"/>
</calcChain>
</file>

<file path=xl/sharedStrings.xml><?xml version="1.0" encoding="utf-8"?>
<sst xmlns="http://schemas.openxmlformats.org/spreadsheetml/2006/main" count="463" uniqueCount="214">
  <si>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</si>
  <si>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</si>
  <si>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</si>
  <si>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</si>
  <si>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</si>
  <si>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</si>
  <si>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</si>
  <si>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</si>
  <si>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</si>
  <si>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</si>
  <si>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</si>
  <si>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</si>
  <si>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</si>
  <si>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</si>
  <si>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</si>
  <si>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</si>
  <si>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</si>
  <si>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</si>
  <si>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</si>
  <si>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</si>
  <si>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</si>
  <si>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</si>
  <si>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</si>
  <si>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</si>
  <si>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</si>
  <si>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</si>
  <si>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</si>
  <si>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</si>
  <si>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</si>
  <si>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</si>
  <si>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</si>
  <si>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</si>
  <si>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</si>
  <si>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</si>
  <si>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</si>
  <si>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</si>
  <si>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</si>
  <si>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</si>
  <si>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</si>
  <si>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</si>
  <si>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</si>
  <si>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</si>
  <si>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</si>
  <si>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</si>
  <si>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</si>
  <si>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</si>
  <si>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</si>
  <si>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</si>
  <si>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</si>
  <si>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</si>
  <si>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</si>
  <si>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</si>
  <si>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</si>
  <si>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</si>
  <si>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</si>
  <si>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</si>
  <si>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</si>
  <si>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</si>
  <si>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</si>
  <si>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</si>
  <si>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</si>
  <si>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</si>
  <si>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</si>
  <si>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</si>
  <si>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</si>
  <si>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</si>
  <si>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</si>
  <si>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</si>
  <si>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</si>
  <si>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</si>
  <si>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</si>
  <si>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</si>
  <si>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</si>
  <si>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</si>
  <si>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</si>
  <si>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</si>
  <si>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</si>
  <si>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</si>
  <si>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</si>
  <si>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</si>
  <si>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</si>
  <si>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</si>
  <si>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</si>
  <si>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</si>
  <si>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</si>
  <si>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</si>
  <si>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</si>
  <si>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</si>
  <si>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</si>
  <si>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</si>
  <si>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</si>
  <si>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</si>
  <si>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</si>
  <si>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</si>
  <si>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</si>
  <si>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</si>
  <si>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</si>
  <si>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</si>
  <si>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</si>
  <si>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</si>
  <si>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</si>
  <si>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</si>
  <si>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</si>
  <si>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</si>
  <si>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</si>
  <si>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</si>
  <si>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</si>
  <si>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</si>
  <si>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</si>
  <si>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</si>
  <si>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</si>
  <si>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</si>
  <si>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</si>
  <si>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</si>
  <si>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</si>
  <si>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</si>
  <si>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</si>
  <si>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</si>
  <si>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</si>
  <si>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</si>
  <si>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</si>
  <si>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</si>
  <si>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</si>
  <si>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</si>
  <si>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</si>
  <si>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</si>
  <si>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</si>
  <si>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</si>
  <si>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</si>
  <si>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</si>
  <si>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</si>
  <si>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</si>
  <si>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</si>
  <si>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</si>
  <si>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</si>
  <si>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</si>
  <si>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</si>
  <si>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</si>
  <si>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</si>
  <si>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</si>
  <si>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</si>
  <si>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</si>
  <si>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</si>
  <si>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</si>
  <si>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</si>
  <si>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</si>
  <si>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</si>
  <si>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</si>
  <si>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</si>
  <si>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</si>
  <si>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</si>
  <si>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</si>
  <si>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</si>
  <si>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</si>
  <si>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</si>
  <si>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</si>
  <si>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</si>
  <si>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</si>
  <si>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</si>
  <si>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</si>
  <si>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</si>
  <si>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</si>
  <si>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</si>
  <si>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</si>
  <si>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</si>
  <si>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</si>
  <si>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</si>
  <si>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</si>
  <si>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</si>
  <si>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</si>
  <si>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</si>
  <si>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</si>
  <si>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</si>
  <si>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</si>
  <si>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</si>
  <si>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</si>
  <si>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</si>
  <si>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</si>
  <si>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</si>
  <si>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</si>
  <si>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</si>
  <si>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</si>
  <si>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</si>
  <si>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</si>
  <si>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SUSANA ELIZABETH CORNIELLE CAAMAÑO</t>
  </si>
  <si>
    <t>BERNARDO SANTANA CABRERA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</si>
  <si>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</si>
  <si>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</si>
  <si>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</si>
  <si>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</si>
  <si>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</si>
  <si>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</si>
  <si>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</si>
  <si>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</si>
  <si>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</si>
  <si>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</si>
  <si>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</si>
  <si>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</si>
  <si>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</si>
  <si>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</si>
  <si>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Licdo. José Lucía Rojas Rojas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</si>
  <si>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</si>
  <si>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</si>
  <si>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</si>
  <si>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</si>
  <si>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</si>
  <si>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</si>
  <si>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</si>
  <si>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</si>
  <si>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</si>
  <si>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</si>
  <si>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</si>
  <si>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>MARITZA BOTIER LORENZO</t>
  </si>
  <si>
    <t>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</si>
</sst>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8" fillId="0" borderId="0" xfId="0" applyFont="1"/>
    <xf numFmtId="43" fontId="14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9" fillId="0" borderId="0" xfId="0" applyFont="1"/>
    <xf numFmtId="0" fontId="20" fillId="0" borderId="0" xfId="0" applyFont="1"/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164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7"/>
  <sheetViews>
    <sheetView showGridLines="0" tabSelected="1" zoomScale="95" zoomScaleNormal="95" zoomScaleSheetLayoutView="76" workbookViewId="0">
      <selection activeCell="B202" sqref="B202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8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2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2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8" t="s">
        <v>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8" t="s">
        <v>213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1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5" t="s">
        <v>0</v>
      </c>
      <c r="B6" s="125" t="s">
        <v>4</v>
      </c>
      <c r="C6" s="123" t="s">
        <v>5</v>
      </c>
      <c r="D6" s="123" t="s">
        <v>195</v>
      </c>
      <c r="E6" s="120" t="s">
        <v>6</v>
      </c>
      <c r="F6" s="120" t="s">
        <v>7</v>
      </c>
      <c r="G6" s="120" t="s">
        <v>8</v>
      </c>
      <c r="H6" s="120" t="s">
        <v>9</v>
      </c>
      <c r="I6" s="120" t="s">
        <v>10</v>
      </c>
      <c r="J6" s="120" t="s">
        <v>11</v>
      </c>
      <c r="K6" s="120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4"/>
      <c r="B7" s="124"/>
      <c r="C7" s="124"/>
      <c r="D7" s="126"/>
      <c r="E7" s="121"/>
      <c r="F7" s="121"/>
      <c r="G7" s="121"/>
      <c r="H7" s="121"/>
      <c r="I7" s="121"/>
      <c r="J7" s="121"/>
      <c r="K7" s="12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150</v>
      </c>
      <c r="B8" s="22"/>
      <c r="C8" s="26"/>
      <c r="D8" s="92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193</v>
      </c>
      <c r="B9" s="45" t="s">
        <v>194</v>
      </c>
      <c r="C9" s="45" t="s">
        <v>113</v>
      </c>
      <c r="D9" s="84" t="s">
        <v>196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ht="15.75" customHeight="1" x14ac:dyDescent="0.25">
      <c r="A10" s="44" t="s">
        <v>15</v>
      </c>
      <c r="B10" s="44" t="s">
        <v>169</v>
      </c>
      <c r="C10" s="45" t="s">
        <v>113</v>
      </c>
      <c r="D10" s="84" t="s">
        <v>197</v>
      </c>
      <c r="E10" s="61">
        <v>60000</v>
      </c>
      <c r="F10" s="61">
        <v>1722</v>
      </c>
      <c r="G10" s="61">
        <v>2946.63</v>
      </c>
      <c r="H10" s="61">
        <v>1824</v>
      </c>
      <c r="I10" s="61">
        <v>3945.24</v>
      </c>
      <c r="J10" s="61">
        <f>SUM(F10:I10)</f>
        <v>10437.869999999999</v>
      </c>
      <c r="K10" s="62">
        <f>E10-J10</f>
        <v>49562.130000000005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99</v>
      </c>
      <c r="D11" s="85" t="s">
        <v>196</v>
      </c>
      <c r="E11" s="62">
        <v>74000</v>
      </c>
      <c r="F11" s="62">
        <v>2123.8000000000002</v>
      </c>
      <c r="G11" s="62">
        <v>6121.2</v>
      </c>
      <c r="H11" s="62">
        <v>2249.6</v>
      </c>
      <c r="I11" s="62">
        <v>25</v>
      </c>
      <c r="J11" s="61">
        <f t="shared" ref="J11:J12" si="0">SUM(F11:I11)</f>
        <v>10519.6</v>
      </c>
      <c r="K11" s="62">
        <f t="shared" ref="K11:K15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121</v>
      </c>
      <c r="B12" s="44" t="s">
        <v>17</v>
      </c>
      <c r="C12" s="45" t="s">
        <v>113</v>
      </c>
      <c r="D12" s="84" t="s">
        <v>196</v>
      </c>
      <c r="E12" s="62">
        <v>30000</v>
      </c>
      <c r="F12" s="62">
        <v>861</v>
      </c>
      <c r="G12" s="62">
        <v>0</v>
      </c>
      <c r="H12" s="62">
        <v>912</v>
      </c>
      <c r="I12" s="62">
        <v>25</v>
      </c>
      <c r="J12" s="61">
        <f t="shared" si="0"/>
        <v>1798</v>
      </c>
      <c r="K12" s="62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185</v>
      </c>
      <c r="B13" s="44" t="s">
        <v>17</v>
      </c>
      <c r="C13" s="45" t="s">
        <v>113</v>
      </c>
      <c r="D13" s="84" t="s">
        <v>196</v>
      </c>
      <c r="E13" s="62">
        <v>50000</v>
      </c>
      <c r="F13" s="63">
        <v>1435</v>
      </c>
      <c r="G13" s="63">
        <v>1854</v>
      </c>
      <c r="H13" s="63">
        <v>1520</v>
      </c>
      <c r="I13" s="63">
        <v>25</v>
      </c>
      <c r="J13" s="61">
        <f>SUM(F13:I13)</f>
        <v>4834</v>
      </c>
      <c r="K13" s="62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205</v>
      </c>
      <c r="B14" s="44" t="s">
        <v>206</v>
      </c>
      <c r="C14" s="45" t="s">
        <v>113</v>
      </c>
      <c r="D14" s="84" t="s">
        <v>197</v>
      </c>
      <c r="E14" s="62">
        <v>37500</v>
      </c>
      <c r="F14" s="63">
        <v>1076.25</v>
      </c>
      <c r="G14" s="63">
        <v>89.81</v>
      </c>
      <c r="H14" s="63">
        <v>1140</v>
      </c>
      <c r="I14" s="63">
        <v>25</v>
      </c>
      <c r="J14" s="61">
        <v>2331.06</v>
      </c>
      <c r="K14" s="62">
        <v>35168.94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204</v>
      </c>
      <c r="B15" s="44" t="s">
        <v>169</v>
      </c>
      <c r="C15" s="45" t="s">
        <v>113</v>
      </c>
      <c r="D15" s="84" t="s">
        <v>197</v>
      </c>
      <c r="E15" s="62">
        <v>60000</v>
      </c>
      <c r="F15" s="62">
        <v>1722</v>
      </c>
      <c r="G15" s="62">
        <v>3486.68</v>
      </c>
      <c r="H15" s="62">
        <v>1824</v>
      </c>
      <c r="I15" s="62">
        <v>25</v>
      </c>
      <c r="J15" s="61">
        <f t="shared" ref="J15" si="2">SUM(F15:I15)</f>
        <v>7057.68</v>
      </c>
      <c r="K15" s="62">
        <f t="shared" si="1"/>
        <v>52942.32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44" t="s">
        <v>186</v>
      </c>
      <c r="B16" s="44" t="s">
        <v>17</v>
      </c>
      <c r="C16" s="45" t="s">
        <v>113</v>
      </c>
      <c r="D16" s="84" t="s">
        <v>197</v>
      </c>
      <c r="E16" s="62">
        <v>40000</v>
      </c>
      <c r="F16" s="61">
        <v>1148</v>
      </c>
      <c r="G16" s="61">
        <v>442.65</v>
      </c>
      <c r="H16" s="61">
        <v>1216</v>
      </c>
      <c r="I16" s="62">
        <v>25</v>
      </c>
      <c r="J16" s="61">
        <f>SUM(F16:I16)</f>
        <v>2831.65</v>
      </c>
      <c r="K16" s="62">
        <f>E16-J16</f>
        <v>37168.35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7" customFormat="1" x14ac:dyDescent="0.25">
      <c r="A17" s="56" t="s">
        <v>18</v>
      </c>
      <c r="B17" s="57">
        <v>8</v>
      </c>
      <c r="C17" s="58"/>
      <c r="D17" s="93"/>
      <c r="E17" s="65">
        <f t="shared" ref="E17:K17" si="3">SUM(E9:E16)</f>
        <v>591500</v>
      </c>
      <c r="F17" s="65">
        <f t="shared" si="3"/>
        <v>16976.05</v>
      </c>
      <c r="G17" s="65">
        <f t="shared" si="3"/>
        <v>60565.889999999992</v>
      </c>
      <c r="H17" s="65">
        <f t="shared" si="3"/>
        <v>15629.4</v>
      </c>
      <c r="I17" s="65">
        <f t="shared" si="3"/>
        <v>4120.24</v>
      </c>
      <c r="J17" s="65">
        <f t="shared" si="3"/>
        <v>97291.579999999987</v>
      </c>
      <c r="K17" s="65">
        <f t="shared" si="3"/>
        <v>494208.42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2" customFormat="1" x14ac:dyDescent="0.25">
      <c r="A18" s="22"/>
      <c r="B18" s="22"/>
      <c r="C18" s="26"/>
      <c r="D18" s="92"/>
      <c r="E18" s="60"/>
      <c r="F18" s="60"/>
      <c r="G18" s="60"/>
      <c r="H18" s="60"/>
      <c r="I18" s="60"/>
      <c r="J18" s="60"/>
      <c r="K18" s="6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22" t="s">
        <v>126</v>
      </c>
      <c r="B19" s="22"/>
      <c r="C19" s="26"/>
      <c r="D19" s="92"/>
      <c r="E19" s="60" t="s">
        <v>191</v>
      </c>
      <c r="F19" s="60"/>
      <c r="G19" s="60"/>
      <c r="H19" s="60"/>
      <c r="I19" s="60"/>
      <c r="J19" s="60"/>
      <c r="K19" s="6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28</v>
      </c>
      <c r="B20" s="18" t="s">
        <v>29</v>
      </c>
      <c r="C20" s="27" t="s">
        <v>96</v>
      </c>
      <c r="D20" s="86" t="s">
        <v>196</v>
      </c>
      <c r="E20" s="66">
        <v>43000</v>
      </c>
      <c r="F20" s="67">
        <v>1234.0999999999999</v>
      </c>
      <c r="G20" s="66">
        <v>866.06</v>
      </c>
      <c r="H20" s="66">
        <v>1307.2</v>
      </c>
      <c r="I20" s="66">
        <v>25</v>
      </c>
      <c r="J20" s="61">
        <f>SUM(F20:I20)</f>
        <v>3432.3599999999997</v>
      </c>
      <c r="K20" s="62">
        <f>E20-J20</f>
        <v>39567.64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8" t="s">
        <v>207</v>
      </c>
      <c r="B21" s="18" t="s">
        <v>17</v>
      </c>
      <c r="C21" s="27" t="s">
        <v>113</v>
      </c>
      <c r="D21" s="86" t="s">
        <v>196</v>
      </c>
      <c r="E21" s="66">
        <v>125000</v>
      </c>
      <c r="F21" s="67">
        <v>3587.5</v>
      </c>
      <c r="G21" s="66">
        <v>17985.990000000002</v>
      </c>
      <c r="H21" s="66">
        <v>3800</v>
      </c>
      <c r="I21" s="66">
        <v>25</v>
      </c>
      <c r="J21" s="61">
        <v>25398.49</v>
      </c>
      <c r="K21" s="62">
        <v>99601.51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18" t="s">
        <v>27</v>
      </c>
      <c r="B22" s="18" t="s">
        <v>29</v>
      </c>
      <c r="C22" s="27" t="s">
        <v>96</v>
      </c>
      <c r="D22" s="86" t="s">
        <v>197</v>
      </c>
      <c r="E22" s="62">
        <v>32000</v>
      </c>
      <c r="F22" s="62">
        <v>918.4</v>
      </c>
      <c r="G22" s="62">
        <v>0</v>
      </c>
      <c r="H22" s="62">
        <v>972.8</v>
      </c>
      <c r="I22" s="62">
        <v>1502.72</v>
      </c>
      <c r="J22" s="61">
        <f t="shared" ref="J22" si="4">SUM(F22:I22)</f>
        <v>3393.92</v>
      </c>
      <c r="K22" s="62">
        <f t="shared" ref="K22" si="5">E22-J22</f>
        <v>28606.080000000002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7" customFormat="1" x14ac:dyDescent="0.25">
      <c r="A23" s="56" t="s">
        <v>18</v>
      </c>
      <c r="B23" s="57">
        <v>3</v>
      </c>
      <c r="C23" s="58"/>
      <c r="D23" s="93"/>
      <c r="E23" s="65">
        <f t="shared" ref="E23:K23" si="6">SUM(E20:E22)</f>
        <v>200000</v>
      </c>
      <c r="F23" s="65">
        <f t="shared" si="6"/>
        <v>5740</v>
      </c>
      <c r="G23" s="65">
        <f t="shared" si="6"/>
        <v>18852.050000000003</v>
      </c>
      <c r="H23" s="65">
        <f t="shared" si="6"/>
        <v>6080</v>
      </c>
      <c r="I23" s="65">
        <f t="shared" si="6"/>
        <v>1552.72</v>
      </c>
      <c r="J23" s="65">
        <f t="shared" si="6"/>
        <v>32224.770000000004</v>
      </c>
      <c r="K23" s="65">
        <f t="shared" si="6"/>
        <v>167775.22999999998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2" customFormat="1" x14ac:dyDescent="0.25">
      <c r="A24" s="13"/>
      <c r="B24" s="13"/>
      <c r="C24" s="14"/>
      <c r="D24" s="94"/>
      <c r="E24" s="66"/>
      <c r="F24" s="66"/>
      <c r="G24" s="66"/>
      <c r="H24" s="66"/>
      <c r="I24" s="66"/>
      <c r="J24" s="66"/>
      <c r="K24" s="66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5" t="s">
        <v>151</v>
      </c>
      <c r="B25" s="13"/>
      <c r="C25" s="14"/>
      <c r="D25" s="94"/>
      <c r="E25" s="66"/>
      <c r="F25" s="66"/>
      <c r="G25" s="66"/>
      <c r="H25" s="66"/>
      <c r="I25" s="66"/>
      <c r="J25" s="66"/>
      <c r="K25" s="66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2" customFormat="1" x14ac:dyDescent="0.25">
      <c r="A26" s="13" t="s">
        <v>184</v>
      </c>
      <c r="B26" s="13" t="s">
        <v>152</v>
      </c>
      <c r="C26" s="15" t="s">
        <v>99</v>
      </c>
      <c r="D26" s="85" t="s">
        <v>197</v>
      </c>
      <c r="E26" s="66">
        <v>92000</v>
      </c>
      <c r="F26" s="66">
        <v>2640.4</v>
      </c>
      <c r="G26" s="68">
        <v>0</v>
      </c>
      <c r="H26" s="66">
        <v>2796.8</v>
      </c>
      <c r="I26" s="66">
        <v>2725.24</v>
      </c>
      <c r="J26" s="61">
        <v>8162.44</v>
      </c>
      <c r="K26" s="62">
        <f>E26-J26</f>
        <v>83837.56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5" t="s">
        <v>162</v>
      </c>
      <c r="B27" s="35" t="s">
        <v>163</v>
      </c>
      <c r="C27" s="35" t="s">
        <v>99</v>
      </c>
      <c r="D27" s="87" t="s">
        <v>197</v>
      </c>
      <c r="E27" s="69">
        <v>50000</v>
      </c>
      <c r="F27" s="63">
        <v>1435</v>
      </c>
      <c r="G27" s="63">
        <v>0</v>
      </c>
      <c r="H27" s="63">
        <v>1520</v>
      </c>
      <c r="I27" s="63">
        <v>25</v>
      </c>
      <c r="J27" s="61">
        <f t="shared" ref="J27" si="7">SUM(F27:I27)</f>
        <v>2980</v>
      </c>
      <c r="K27" s="62">
        <f t="shared" ref="K27" si="8">E27-J27</f>
        <v>47020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56" t="s">
        <v>18</v>
      </c>
      <c r="B28" s="57">
        <v>2</v>
      </c>
      <c r="C28" s="58"/>
      <c r="D28" s="93"/>
      <c r="E28" s="65">
        <f t="shared" ref="E28:K28" si="9">SUM(E26:E27)</f>
        <v>142000</v>
      </c>
      <c r="F28" s="65">
        <f>SUM(F26:F27)</f>
        <v>4075.4</v>
      </c>
      <c r="G28" s="65">
        <f>SUM(G26:G27)</f>
        <v>0</v>
      </c>
      <c r="H28" s="65">
        <f t="shared" si="9"/>
        <v>4316.8</v>
      </c>
      <c r="I28" s="65">
        <f t="shared" si="9"/>
        <v>2750.24</v>
      </c>
      <c r="J28" s="65">
        <f t="shared" si="9"/>
        <v>11142.439999999999</v>
      </c>
      <c r="K28" s="65">
        <f t="shared" si="9"/>
        <v>130857.56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35"/>
      <c r="B29" s="35"/>
      <c r="C29" s="35"/>
      <c r="D29" s="87"/>
      <c r="E29" s="69"/>
      <c r="F29" s="63"/>
      <c r="G29" s="63"/>
      <c r="H29" s="63"/>
      <c r="I29" s="63"/>
      <c r="J29" s="63"/>
      <c r="K29" s="69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2" customFormat="1" x14ac:dyDescent="0.25">
      <c r="A30" s="39" t="s">
        <v>128</v>
      </c>
      <c r="B30" s="22"/>
      <c r="C30" s="26"/>
      <c r="D30" s="92"/>
      <c r="E30" s="60"/>
      <c r="F30" s="60"/>
      <c r="G30" s="60"/>
      <c r="H30" s="60"/>
      <c r="I30" s="60"/>
      <c r="J30" s="60"/>
      <c r="K30" s="60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7" customFormat="1" x14ac:dyDescent="0.25">
      <c r="A31" s="24" t="s">
        <v>102</v>
      </c>
      <c r="B31" s="24" t="s">
        <v>31</v>
      </c>
      <c r="C31" s="37" t="s">
        <v>99</v>
      </c>
      <c r="D31" s="88" t="s">
        <v>197</v>
      </c>
      <c r="E31" s="64">
        <v>55000</v>
      </c>
      <c r="F31" s="64">
        <v>1578.5</v>
      </c>
      <c r="G31" s="64">
        <v>2559.6799999999998</v>
      </c>
      <c r="H31" s="64">
        <v>1672</v>
      </c>
      <c r="I31" s="64">
        <v>25</v>
      </c>
      <c r="J31" s="61">
        <f t="shared" ref="J31:J33" si="10">SUM(F31:I31)</f>
        <v>5835.18</v>
      </c>
      <c r="K31" s="62">
        <f t="shared" ref="K31:K33" si="11">E31-J31</f>
        <v>49164.82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7" customFormat="1" x14ac:dyDescent="0.25">
      <c r="A32" s="24" t="s">
        <v>208</v>
      </c>
      <c r="B32" s="24" t="s">
        <v>17</v>
      </c>
      <c r="C32" s="37" t="s">
        <v>99</v>
      </c>
      <c r="D32" s="88" t="s">
        <v>196</v>
      </c>
      <c r="E32" s="64">
        <v>85000</v>
      </c>
      <c r="F32" s="64">
        <v>2439.5</v>
      </c>
      <c r="G32" s="64">
        <v>8576.99</v>
      </c>
      <c r="H32" s="64">
        <v>2584</v>
      </c>
      <c r="I32" s="64">
        <v>25</v>
      </c>
      <c r="J32" s="61">
        <v>13625.49</v>
      </c>
      <c r="K32" s="62">
        <v>71374.509999999995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2" customFormat="1" x14ac:dyDescent="0.25">
      <c r="A33" s="24" t="s">
        <v>76</v>
      </c>
      <c r="B33" s="24" t="s">
        <v>173</v>
      </c>
      <c r="C33" s="37" t="s">
        <v>99</v>
      </c>
      <c r="D33" s="88" t="s">
        <v>196</v>
      </c>
      <c r="E33" s="64">
        <v>36000</v>
      </c>
      <c r="F33" s="64">
        <v>1033.2</v>
      </c>
      <c r="G33" s="64">
        <v>0</v>
      </c>
      <c r="H33" s="64">
        <v>1094.4000000000001</v>
      </c>
      <c r="I33" s="64">
        <v>25</v>
      </c>
      <c r="J33" s="61">
        <f t="shared" si="10"/>
        <v>2152.6000000000004</v>
      </c>
      <c r="K33" s="62">
        <f t="shared" si="11"/>
        <v>33847.4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7" customFormat="1" x14ac:dyDescent="0.25">
      <c r="A34" s="56" t="s">
        <v>18</v>
      </c>
      <c r="B34" s="57">
        <v>3</v>
      </c>
      <c r="C34" s="58"/>
      <c r="D34" s="93"/>
      <c r="E34" s="65">
        <f t="shared" ref="E34:K34" si="12">SUBTOTAL(9,E31:E33)</f>
        <v>176000</v>
      </c>
      <c r="F34" s="65">
        <f t="shared" si="12"/>
        <v>5051.2</v>
      </c>
      <c r="G34" s="65">
        <f t="shared" si="12"/>
        <v>11136.67</v>
      </c>
      <c r="H34" s="65">
        <f t="shared" si="12"/>
        <v>5350.4</v>
      </c>
      <c r="I34" s="65">
        <f t="shared" si="12"/>
        <v>75</v>
      </c>
      <c r="J34" s="65">
        <f t="shared" si="12"/>
        <v>21613.269999999997</v>
      </c>
      <c r="K34" s="65">
        <f t="shared" si="12"/>
        <v>154386.72999999998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7" customFormat="1" x14ac:dyDescent="0.25">
      <c r="D35" s="88"/>
      <c r="E35" s="64"/>
      <c r="F35" s="64"/>
      <c r="G35" s="64"/>
      <c r="H35" s="64"/>
      <c r="I35" s="64"/>
      <c r="J35" s="64"/>
      <c r="K35" s="6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2" customFormat="1" x14ac:dyDescent="0.25">
      <c r="A36" s="40" t="s">
        <v>153</v>
      </c>
      <c r="B36" s="22"/>
      <c r="C36" s="26"/>
      <c r="D36" s="92"/>
      <c r="E36" s="60"/>
      <c r="F36" s="60"/>
      <c r="G36" s="60"/>
      <c r="H36" s="60"/>
      <c r="I36" s="60"/>
      <c r="J36" s="60"/>
      <c r="K36" s="6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25</v>
      </c>
      <c r="B37" s="11" t="s">
        <v>147</v>
      </c>
      <c r="C37" s="15" t="s">
        <v>113</v>
      </c>
      <c r="D37" s="85" t="s">
        <v>197</v>
      </c>
      <c r="E37" s="66">
        <v>85000</v>
      </c>
      <c r="F37" s="66">
        <v>2439.5</v>
      </c>
      <c r="G37" s="66">
        <v>8576.99</v>
      </c>
      <c r="H37" s="66">
        <v>2584</v>
      </c>
      <c r="I37" s="66">
        <v>25</v>
      </c>
      <c r="J37" s="61">
        <f>SUM(F37:I37)</f>
        <v>13625.49</v>
      </c>
      <c r="K37" s="62">
        <f>E37-J37</f>
        <v>71374.509999999995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46" t="s">
        <v>23</v>
      </c>
      <c r="B38" s="44" t="s">
        <v>154</v>
      </c>
      <c r="C38" s="45" t="s">
        <v>113</v>
      </c>
      <c r="D38" s="84" t="s">
        <v>196</v>
      </c>
      <c r="E38" s="61">
        <v>26250</v>
      </c>
      <c r="F38" s="61">
        <v>753.38</v>
      </c>
      <c r="G38" s="61">
        <v>0</v>
      </c>
      <c r="H38" s="61">
        <v>798</v>
      </c>
      <c r="I38" s="61">
        <v>280.2</v>
      </c>
      <c r="J38" s="61">
        <f t="shared" ref="J38:J42" si="13">SUM(F38:I38)</f>
        <v>1831.5800000000002</v>
      </c>
      <c r="K38" s="62">
        <f t="shared" ref="K38:K42" si="14">E38-J38</f>
        <v>24418.42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6" t="s">
        <v>20</v>
      </c>
      <c r="B39" s="44" t="s">
        <v>174</v>
      </c>
      <c r="C39" s="45" t="s">
        <v>113</v>
      </c>
      <c r="D39" s="84" t="s">
        <v>196</v>
      </c>
      <c r="E39" s="61">
        <v>40000</v>
      </c>
      <c r="F39" s="61">
        <v>1148</v>
      </c>
      <c r="G39" s="61">
        <v>442.65</v>
      </c>
      <c r="H39" s="61">
        <v>1216</v>
      </c>
      <c r="I39" s="61">
        <v>280.2</v>
      </c>
      <c r="J39" s="61">
        <f t="shared" ref="J39" si="15">SUM(F39:I39)</f>
        <v>3086.85</v>
      </c>
      <c r="K39" s="62">
        <f t="shared" si="14"/>
        <v>36913.15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164</v>
      </c>
      <c r="B40" s="11" t="s">
        <v>165</v>
      </c>
      <c r="C40" s="9" t="s">
        <v>113</v>
      </c>
      <c r="D40" s="89" t="s">
        <v>196</v>
      </c>
      <c r="E40" s="62">
        <v>41000</v>
      </c>
      <c r="F40" s="62">
        <v>1176.7</v>
      </c>
      <c r="G40" s="62">
        <v>381.27</v>
      </c>
      <c r="H40" s="62">
        <v>1246.4000000000001</v>
      </c>
      <c r="I40" s="62">
        <v>1375.12</v>
      </c>
      <c r="J40" s="61">
        <f t="shared" si="13"/>
        <v>4179.49</v>
      </c>
      <c r="K40" s="62">
        <f t="shared" si="14"/>
        <v>36820.51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1" t="s">
        <v>209</v>
      </c>
      <c r="B41" s="11" t="s">
        <v>165</v>
      </c>
      <c r="C41" s="9" t="s">
        <v>113</v>
      </c>
      <c r="D41" s="89" t="s">
        <v>196</v>
      </c>
      <c r="E41" s="62">
        <v>41000</v>
      </c>
      <c r="F41" s="62">
        <v>1176.7</v>
      </c>
      <c r="G41" s="62">
        <v>583.79</v>
      </c>
      <c r="H41" s="62">
        <v>1246.4000000000001</v>
      </c>
      <c r="I41" s="62">
        <v>25</v>
      </c>
      <c r="J41" s="61">
        <v>3031.89</v>
      </c>
      <c r="K41" s="62">
        <v>37968.11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11" t="s">
        <v>199</v>
      </c>
      <c r="B42" s="11" t="s">
        <v>192</v>
      </c>
      <c r="C42" s="9" t="s">
        <v>113</v>
      </c>
      <c r="D42" s="89" t="s">
        <v>197</v>
      </c>
      <c r="E42" s="62">
        <v>37000</v>
      </c>
      <c r="F42" s="62">
        <v>1061.9000000000001</v>
      </c>
      <c r="G42" s="62">
        <v>0</v>
      </c>
      <c r="H42" s="62">
        <v>1124.8</v>
      </c>
      <c r="I42" s="62">
        <v>1375.12</v>
      </c>
      <c r="J42" s="61">
        <f t="shared" si="13"/>
        <v>3561.8199999999997</v>
      </c>
      <c r="K42" s="62">
        <f t="shared" si="14"/>
        <v>33438.18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7" customFormat="1" x14ac:dyDescent="0.25">
      <c r="A43" s="56" t="s">
        <v>18</v>
      </c>
      <c r="B43" s="57">
        <v>6</v>
      </c>
      <c r="C43" s="58"/>
      <c r="D43" s="93"/>
      <c r="E43" s="65">
        <f>SUM(E37:E42)</f>
        <v>270250</v>
      </c>
      <c r="F43" s="65">
        <f>SUM(F37:F42)</f>
        <v>7756.18</v>
      </c>
      <c r="G43" s="65">
        <f t="shared" ref="G43:K43" si="16">SUM(G37:G42)</f>
        <v>9984.7000000000007</v>
      </c>
      <c r="H43" s="65">
        <f t="shared" si="16"/>
        <v>8215.5999999999985</v>
      </c>
      <c r="I43" s="65">
        <f t="shared" si="16"/>
        <v>3360.64</v>
      </c>
      <c r="J43" s="65">
        <f t="shared" si="16"/>
        <v>29317.119999999995</v>
      </c>
      <c r="K43" s="65">
        <f t="shared" si="16"/>
        <v>240932.88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32" customFormat="1" x14ac:dyDescent="0.25">
      <c r="A44" s="38"/>
      <c r="B44" s="22"/>
      <c r="C44" s="26"/>
      <c r="D44" s="92"/>
      <c r="E44" s="60"/>
      <c r="F44" s="60"/>
      <c r="G44" s="60"/>
      <c r="H44" s="60"/>
      <c r="I44" s="60"/>
      <c r="J44" s="60"/>
      <c r="K44" s="6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40" t="s">
        <v>155</v>
      </c>
      <c r="B45" s="22"/>
      <c r="C45" s="26"/>
      <c r="D45" s="92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1" t="s">
        <v>156</v>
      </c>
      <c r="B46" s="11" t="s">
        <v>148</v>
      </c>
      <c r="C46" s="27" t="s">
        <v>96</v>
      </c>
      <c r="D46" s="85" t="s">
        <v>196</v>
      </c>
      <c r="E46" s="66">
        <v>45000</v>
      </c>
      <c r="F46" s="66">
        <v>1291.5</v>
      </c>
      <c r="G46" s="66">
        <v>945.81</v>
      </c>
      <c r="H46" s="66">
        <v>1368</v>
      </c>
      <c r="I46" s="66">
        <v>1375.12</v>
      </c>
      <c r="J46" s="61">
        <f t="shared" ref="J46" si="17">SUM(F46:I46)</f>
        <v>4980.43</v>
      </c>
      <c r="K46" s="62">
        <f t="shared" ref="K46" si="18">E46-J46</f>
        <v>40019.57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7" customFormat="1" x14ac:dyDescent="0.25">
      <c r="A47" s="56" t="s">
        <v>18</v>
      </c>
      <c r="B47" s="57">
        <v>1</v>
      </c>
      <c r="C47" s="58"/>
      <c r="D47" s="93"/>
      <c r="E47" s="65">
        <f t="shared" ref="E47:K47" si="19">SUBTOTAL(9,E45:E46)</f>
        <v>45000</v>
      </c>
      <c r="F47" s="65">
        <f t="shared" si="19"/>
        <v>1291.5</v>
      </c>
      <c r="G47" s="65">
        <f t="shared" si="19"/>
        <v>945.81</v>
      </c>
      <c r="H47" s="65">
        <f t="shared" si="19"/>
        <v>1368</v>
      </c>
      <c r="I47" s="65">
        <f t="shared" si="19"/>
        <v>1375.12</v>
      </c>
      <c r="J47" s="65">
        <f t="shared" si="19"/>
        <v>4980.43</v>
      </c>
      <c r="K47" s="65">
        <f t="shared" si="19"/>
        <v>40019.57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32" customFormat="1" x14ac:dyDescent="0.25">
      <c r="A48" s="38"/>
      <c r="B48" s="22"/>
      <c r="C48" s="26"/>
      <c r="D48" s="92"/>
      <c r="E48" s="60"/>
      <c r="F48" s="60"/>
      <c r="G48" s="60"/>
      <c r="H48" s="60"/>
      <c r="I48" s="60"/>
      <c r="J48" s="60"/>
      <c r="K48" s="60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40" t="s">
        <v>157</v>
      </c>
      <c r="B49" s="22"/>
      <c r="C49" s="26"/>
      <c r="D49" s="92"/>
      <c r="E49" s="60"/>
      <c r="F49" s="60"/>
      <c r="G49" s="60"/>
      <c r="H49" s="60"/>
      <c r="I49" s="60"/>
      <c r="J49" s="60"/>
      <c r="K49" s="6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8" t="s">
        <v>19</v>
      </c>
      <c r="B50" s="18" t="s">
        <v>190</v>
      </c>
      <c r="C50" s="110" t="s">
        <v>96</v>
      </c>
      <c r="D50" s="90" t="s">
        <v>196</v>
      </c>
      <c r="E50" s="63">
        <v>145000</v>
      </c>
      <c r="F50" s="63">
        <v>4161.5</v>
      </c>
      <c r="G50" s="63">
        <v>0</v>
      </c>
      <c r="H50" s="63">
        <v>4408</v>
      </c>
      <c r="I50" s="63">
        <v>3685</v>
      </c>
      <c r="J50" s="61">
        <v>12254.5</v>
      </c>
      <c r="K50" s="62">
        <f t="shared" ref="K50:K52" si="20">E50-J50</f>
        <v>132745.5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8" t="s">
        <v>210</v>
      </c>
      <c r="B51" s="18" t="s">
        <v>17</v>
      </c>
      <c r="C51" s="110" t="s">
        <v>99</v>
      </c>
      <c r="D51" s="90" t="s">
        <v>196</v>
      </c>
      <c r="E51" s="63">
        <v>145000</v>
      </c>
      <c r="F51" s="63">
        <v>4161.5</v>
      </c>
      <c r="G51" s="63">
        <v>22690.49</v>
      </c>
      <c r="H51" s="63">
        <v>4408</v>
      </c>
      <c r="I51" s="63">
        <v>25</v>
      </c>
      <c r="J51" s="61">
        <v>31284.99</v>
      </c>
      <c r="K51" s="62">
        <v>113715.01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24" t="s">
        <v>107</v>
      </c>
      <c r="B52" s="24" t="s">
        <v>47</v>
      </c>
      <c r="C52" s="37" t="s">
        <v>99</v>
      </c>
      <c r="D52" s="88" t="s">
        <v>197</v>
      </c>
      <c r="E52" s="64">
        <v>60000</v>
      </c>
      <c r="F52" s="64">
        <v>1722</v>
      </c>
      <c r="G52" s="64">
        <v>3486.68</v>
      </c>
      <c r="H52" s="64">
        <v>1824</v>
      </c>
      <c r="I52" s="64">
        <v>25</v>
      </c>
      <c r="J52" s="61">
        <f t="shared" ref="J52" si="21">SUM(F52:I52)</f>
        <v>7057.68</v>
      </c>
      <c r="K52" s="62">
        <f t="shared" si="20"/>
        <v>52942.32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7" customFormat="1" x14ac:dyDescent="0.25">
      <c r="A53" s="56" t="s">
        <v>18</v>
      </c>
      <c r="B53" s="57">
        <v>3</v>
      </c>
      <c r="C53" s="58"/>
      <c r="D53" s="93"/>
      <c r="E53" s="65">
        <f t="shared" ref="E53:K53" si="22">SUBTOTAL(9,E50:E52)</f>
        <v>350000</v>
      </c>
      <c r="F53" s="65">
        <f t="shared" si="22"/>
        <v>10045</v>
      </c>
      <c r="G53" s="65">
        <f t="shared" si="22"/>
        <v>26177.170000000002</v>
      </c>
      <c r="H53" s="65">
        <f t="shared" si="22"/>
        <v>10640</v>
      </c>
      <c r="I53" s="65">
        <f t="shared" si="22"/>
        <v>3735</v>
      </c>
      <c r="J53" s="65">
        <f t="shared" si="22"/>
        <v>50597.170000000006</v>
      </c>
      <c r="K53" s="65">
        <f t="shared" si="22"/>
        <v>299402.83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32" customFormat="1" x14ac:dyDescent="0.25">
      <c r="A54" s="38"/>
      <c r="B54" s="22"/>
      <c r="C54" s="26"/>
      <c r="D54" s="92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38"/>
      <c r="B55" s="22"/>
      <c r="C55" s="26"/>
      <c r="D55" s="92"/>
      <c r="E55" s="60"/>
      <c r="F55" s="60"/>
      <c r="G55" s="60"/>
      <c r="H55" s="60"/>
      <c r="I55" s="60"/>
      <c r="J55" s="60"/>
      <c r="K55" s="6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40" t="s">
        <v>127</v>
      </c>
      <c r="B56" s="22"/>
      <c r="C56" s="26"/>
      <c r="D56" s="92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158</v>
      </c>
      <c r="B57" s="13" t="s">
        <v>108</v>
      </c>
      <c r="C57" s="37" t="s">
        <v>99</v>
      </c>
      <c r="D57" s="88" t="s">
        <v>196</v>
      </c>
      <c r="E57" s="64">
        <v>55000</v>
      </c>
      <c r="F57" s="64">
        <v>1578.5</v>
      </c>
      <c r="G57" s="64">
        <v>2559.6799999999998</v>
      </c>
      <c r="H57" s="64">
        <v>1672</v>
      </c>
      <c r="I57" s="64">
        <v>1385</v>
      </c>
      <c r="J57" s="61">
        <f t="shared" ref="J57" si="23">SUM(F57:I57)</f>
        <v>7195.18</v>
      </c>
      <c r="K57" s="62">
        <f t="shared" ref="K57:K63" si="24">E57-J57</f>
        <v>47804.82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1" t="s">
        <v>72</v>
      </c>
      <c r="B58" s="11" t="s">
        <v>55</v>
      </c>
      <c r="C58" s="20" t="s">
        <v>96</v>
      </c>
      <c r="D58" s="88" t="s">
        <v>197</v>
      </c>
      <c r="E58" s="64">
        <v>55000</v>
      </c>
      <c r="F58" s="64">
        <v>1578.5</v>
      </c>
      <c r="G58" s="64">
        <v>2559.6799999999998</v>
      </c>
      <c r="H58" s="64">
        <v>1672</v>
      </c>
      <c r="I58" s="64">
        <v>1667.8</v>
      </c>
      <c r="J58" s="61">
        <f t="shared" ref="J58:J63" si="25">SUM(F58:I58)</f>
        <v>7477.9800000000005</v>
      </c>
      <c r="K58" s="62">
        <f t="shared" si="24"/>
        <v>47522.02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73</v>
      </c>
      <c r="B59" s="18" t="s">
        <v>56</v>
      </c>
      <c r="C59" s="20" t="s">
        <v>168</v>
      </c>
      <c r="D59" s="88" t="s">
        <v>197</v>
      </c>
      <c r="E59" s="64">
        <v>22599.26</v>
      </c>
      <c r="F59" s="64">
        <v>648.6</v>
      </c>
      <c r="G59" s="64">
        <v>0</v>
      </c>
      <c r="H59" s="64">
        <v>687.02</v>
      </c>
      <c r="I59" s="64">
        <v>152.6</v>
      </c>
      <c r="J59" s="61">
        <f t="shared" si="25"/>
        <v>1488.2199999999998</v>
      </c>
      <c r="K59" s="62">
        <f t="shared" si="24"/>
        <v>21111.039999999997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74</v>
      </c>
      <c r="B60" s="18" t="s">
        <v>172</v>
      </c>
      <c r="C60" s="20" t="s">
        <v>99</v>
      </c>
      <c r="D60" s="88" t="s">
        <v>197</v>
      </c>
      <c r="E60" s="64">
        <v>32000</v>
      </c>
      <c r="F60" s="64">
        <v>918.4</v>
      </c>
      <c r="G60" s="64">
        <v>0</v>
      </c>
      <c r="H60" s="64">
        <v>972.8</v>
      </c>
      <c r="I60" s="64">
        <v>25</v>
      </c>
      <c r="J60" s="61">
        <f t="shared" si="25"/>
        <v>1916.1999999999998</v>
      </c>
      <c r="K60" s="62">
        <f t="shared" si="24"/>
        <v>30083.8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0" t="s">
        <v>75</v>
      </c>
      <c r="B61" s="18" t="s">
        <v>159</v>
      </c>
      <c r="C61" s="20" t="s">
        <v>96</v>
      </c>
      <c r="D61" s="88" t="s">
        <v>197</v>
      </c>
      <c r="E61" s="64">
        <v>55000</v>
      </c>
      <c r="F61" s="64">
        <v>1578.5</v>
      </c>
      <c r="G61" s="64">
        <v>2559.6799999999998</v>
      </c>
      <c r="H61" s="64">
        <v>1672</v>
      </c>
      <c r="I61" s="64">
        <v>668.6</v>
      </c>
      <c r="J61" s="61">
        <f t="shared" si="25"/>
        <v>6478.7800000000007</v>
      </c>
      <c r="K61" s="62">
        <f t="shared" si="24"/>
        <v>48521.22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0" t="s">
        <v>211</v>
      </c>
      <c r="B62" s="18" t="s">
        <v>17</v>
      </c>
      <c r="C62" s="20" t="s">
        <v>99</v>
      </c>
      <c r="D62" s="88" t="s">
        <v>197</v>
      </c>
      <c r="E62" s="64">
        <v>60000</v>
      </c>
      <c r="F62" s="64">
        <v>1722</v>
      </c>
      <c r="G62" s="64">
        <v>3486.68</v>
      </c>
      <c r="H62" s="64">
        <v>1824</v>
      </c>
      <c r="I62" s="64">
        <v>25</v>
      </c>
      <c r="J62" s="61">
        <f t="shared" si="25"/>
        <v>7057.68</v>
      </c>
      <c r="K62" s="62">
        <f t="shared" si="24"/>
        <v>52942.32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2" t="s">
        <v>78</v>
      </c>
      <c r="B63" s="12" t="s">
        <v>189</v>
      </c>
      <c r="C63" s="37" t="s">
        <v>99</v>
      </c>
      <c r="D63" s="88" t="s">
        <v>197</v>
      </c>
      <c r="E63" s="64">
        <v>45000</v>
      </c>
      <c r="F63" s="64">
        <v>1291.5</v>
      </c>
      <c r="G63" s="64">
        <v>945.81</v>
      </c>
      <c r="H63" s="64">
        <v>1368</v>
      </c>
      <c r="I63" s="64">
        <v>1375.12</v>
      </c>
      <c r="J63" s="61">
        <f t="shared" si="25"/>
        <v>4980.43</v>
      </c>
      <c r="K63" s="62">
        <f t="shared" si="24"/>
        <v>40019.57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6" t="s">
        <v>18</v>
      </c>
      <c r="B64" s="57">
        <v>7</v>
      </c>
      <c r="C64" s="58"/>
      <c r="D64" s="93"/>
      <c r="E64" s="65">
        <f t="shared" ref="E64:K64" si="26">SUBTOTAL(9,E57:E63)</f>
        <v>324599.26</v>
      </c>
      <c r="F64" s="65">
        <f t="shared" si="26"/>
        <v>9316</v>
      </c>
      <c r="G64" s="65">
        <f t="shared" si="26"/>
        <v>12111.529999999999</v>
      </c>
      <c r="H64" s="65">
        <f t="shared" si="26"/>
        <v>9867.82</v>
      </c>
      <c r="I64" s="65">
        <f t="shared" si="26"/>
        <v>5299.12</v>
      </c>
      <c r="J64" s="65">
        <f t="shared" si="26"/>
        <v>36594.47</v>
      </c>
      <c r="K64" s="65">
        <f t="shared" si="26"/>
        <v>288004.78999999998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22"/>
      <c r="B65" s="49"/>
      <c r="C65" s="26" t="s">
        <v>198</v>
      </c>
      <c r="D65" s="92"/>
      <c r="E65" s="60"/>
      <c r="F65" s="60"/>
      <c r="G65" s="60"/>
      <c r="H65" s="60"/>
      <c r="I65" s="60"/>
      <c r="J65" s="60"/>
      <c r="K65" s="60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125</v>
      </c>
      <c r="B66" s="22"/>
      <c r="C66" s="26"/>
      <c r="D66" s="92"/>
      <c r="E66" s="60"/>
      <c r="F66" s="60"/>
      <c r="G66" s="60"/>
      <c r="H66" s="60"/>
      <c r="I66" s="60"/>
      <c r="J66" s="60"/>
      <c r="K66" s="60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8" t="s">
        <v>106</v>
      </c>
      <c r="B67" s="18" t="s">
        <v>188</v>
      </c>
      <c r="C67" s="20" t="s">
        <v>98</v>
      </c>
      <c r="D67" s="88" t="s">
        <v>197</v>
      </c>
      <c r="E67" s="63">
        <v>54000</v>
      </c>
      <c r="F67" s="63">
        <v>1549.8</v>
      </c>
      <c r="G67" s="69">
        <v>2418.54</v>
      </c>
      <c r="H67" s="63">
        <v>1641.6</v>
      </c>
      <c r="I67" s="63">
        <v>25</v>
      </c>
      <c r="J67" s="61">
        <f t="shared" ref="J67" si="27">SUM(F67:I67)</f>
        <v>5634.9400000000005</v>
      </c>
      <c r="K67" s="62">
        <f t="shared" ref="K67" si="28">E67-J67</f>
        <v>48365.06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56" t="s">
        <v>18</v>
      </c>
      <c r="B68" s="57">
        <v>1</v>
      </c>
      <c r="C68" s="58"/>
      <c r="D68" s="93"/>
      <c r="E68" s="65">
        <f t="shared" ref="E68:K68" si="29">SUM(E67:E67)</f>
        <v>54000</v>
      </c>
      <c r="F68" s="65">
        <f t="shared" si="29"/>
        <v>1549.8</v>
      </c>
      <c r="G68" s="65">
        <f t="shared" si="29"/>
        <v>2418.54</v>
      </c>
      <c r="H68" s="65">
        <f t="shared" si="29"/>
        <v>1641.6</v>
      </c>
      <c r="I68" s="65">
        <f t="shared" si="29"/>
        <v>25</v>
      </c>
      <c r="J68" s="65">
        <f t="shared" si="29"/>
        <v>5634.9400000000005</v>
      </c>
      <c r="K68" s="65">
        <f t="shared" si="29"/>
        <v>48365.06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38"/>
      <c r="B69" s="22"/>
      <c r="C69" s="26"/>
      <c r="D69" s="92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40" t="s">
        <v>124</v>
      </c>
      <c r="B70" s="22"/>
      <c r="C70" s="26"/>
      <c r="D70" s="92"/>
      <c r="E70" s="60"/>
      <c r="F70" s="60"/>
      <c r="G70" s="60"/>
      <c r="H70" s="60"/>
      <c r="I70" s="60"/>
      <c r="J70" s="60"/>
      <c r="K70" s="6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8" t="s">
        <v>45</v>
      </c>
      <c r="B71" s="18" t="s">
        <v>116</v>
      </c>
      <c r="C71" s="111" t="s">
        <v>98</v>
      </c>
      <c r="D71" s="94" t="s">
        <v>197</v>
      </c>
      <c r="E71" s="66">
        <v>73500</v>
      </c>
      <c r="F71" s="70">
        <v>2109.4499999999998</v>
      </c>
      <c r="G71" s="66">
        <v>6027.11</v>
      </c>
      <c r="H71" s="66">
        <v>2234.4</v>
      </c>
      <c r="I71" s="66">
        <v>280.2</v>
      </c>
      <c r="J71" s="61">
        <f>SUM(F71:I71)</f>
        <v>10651.16</v>
      </c>
      <c r="K71" s="62">
        <f>E71-J71</f>
        <v>62848.84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7" customFormat="1" x14ac:dyDescent="0.25">
      <c r="A72" s="13" t="s">
        <v>88</v>
      </c>
      <c r="B72" s="18" t="s">
        <v>149</v>
      </c>
      <c r="C72" s="15" t="s">
        <v>99</v>
      </c>
      <c r="D72" s="85" t="s">
        <v>197</v>
      </c>
      <c r="E72" s="62">
        <v>35000</v>
      </c>
      <c r="F72" s="62">
        <v>1004.5</v>
      </c>
      <c r="G72" s="62">
        <v>0</v>
      </c>
      <c r="H72" s="62">
        <v>1064</v>
      </c>
      <c r="I72" s="62">
        <v>25</v>
      </c>
      <c r="J72" s="61">
        <f t="shared" ref="J72" si="30">SUM(F72:I72)</f>
        <v>2093.5</v>
      </c>
      <c r="K72" s="62">
        <f t="shared" ref="K72" si="31">E72-J72</f>
        <v>32906.5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2" customFormat="1" x14ac:dyDescent="0.25">
      <c r="A73" s="13" t="s">
        <v>37</v>
      </c>
      <c r="B73" s="13" t="s">
        <v>48</v>
      </c>
      <c r="C73" s="14" t="s">
        <v>99</v>
      </c>
      <c r="D73" s="94" t="s">
        <v>197</v>
      </c>
      <c r="E73" s="66">
        <v>20000</v>
      </c>
      <c r="F73" s="70">
        <v>574</v>
      </c>
      <c r="G73" s="66">
        <v>0</v>
      </c>
      <c r="H73" s="66">
        <v>608</v>
      </c>
      <c r="I73" s="66">
        <v>1375.12</v>
      </c>
      <c r="J73" s="61">
        <f>SUM(F73:I73)</f>
        <v>2557.12</v>
      </c>
      <c r="K73" s="62">
        <f>E73-J73</f>
        <v>17442.88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39</v>
      </c>
      <c r="B74" s="13" t="s">
        <v>49</v>
      </c>
      <c r="C74" s="14" t="s">
        <v>99</v>
      </c>
      <c r="D74" s="94" t="s">
        <v>197</v>
      </c>
      <c r="E74" s="66">
        <v>17600</v>
      </c>
      <c r="F74" s="71">
        <v>505.12</v>
      </c>
      <c r="G74" s="66">
        <v>0</v>
      </c>
      <c r="H74" s="62">
        <v>535.04</v>
      </c>
      <c r="I74" s="66">
        <v>152.6</v>
      </c>
      <c r="J74" s="61">
        <f>SUM(F74:I74)</f>
        <v>1192.7599999999998</v>
      </c>
      <c r="K74" s="62">
        <f>E74-J74</f>
        <v>16407.240000000002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8" t="s">
        <v>40</v>
      </c>
      <c r="B75" s="18" t="s">
        <v>48</v>
      </c>
      <c r="C75" s="111" t="s">
        <v>98</v>
      </c>
      <c r="D75" s="112" t="s">
        <v>197</v>
      </c>
      <c r="E75" s="66">
        <v>20000</v>
      </c>
      <c r="F75" s="70">
        <v>574</v>
      </c>
      <c r="G75" s="66">
        <v>0</v>
      </c>
      <c r="H75" s="66">
        <v>608</v>
      </c>
      <c r="I75" s="66">
        <v>25</v>
      </c>
      <c r="J75" s="61">
        <f t="shared" ref="J75" si="32">SUM(F75:I75)</f>
        <v>1207</v>
      </c>
      <c r="K75" s="62">
        <f t="shared" ref="K75" si="33">E75-J75</f>
        <v>18793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3" t="s">
        <v>41</v>
      </c>
      <c r="B76" s="13" t="s">
        <v>48</v>
      </c>
      <c r="C76" s="15" t="s">
        <v>99</v>
      </c>
      <c r="D76" s="85" t="s">
        <v>196</v>
      </c>
      <c r="E76" s="66">
        <v>20000</v>
      </c>
      <c r="F76" s="70">
        <v>574</v>
      </c>
      <c r="G76" s="66">
        <v>0</v>
      </c>
      <c r="H76" s="66">
        <v>608</v>
      </c>
      <c r="I76" s="66">
        <v>25</v>
      </c>
      <c r="J76" s="61">
        <f>SUM(F76:I76)</f>
        <v>1207</v>
      </c>
      <c r="K76" s="62">
        <f>E76-J76</f>
        <v>18793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100</v>
      </c>
      <c r="B77" s="13" t="s">
        <v>48</v>
      </c>
      <c r="C77" s="15" t="s">
        <v>99</v>
      </c>
      <c r="D77" s="85" t="s">
        <v>197</v>
      </c>
      <c r="E77" s="62">
        <v>23000</v>
      </c>
      <c r="F77" s="62">
        <v>660.1</v>
      </c>
      <c r="G77" s="62">
        <v>0</v>
      </c>
      <c r="H77" s="62">
        <v>699.2</v>
      </c>
      <c r="I77" s="62">
        <v>25</v>
      </c>
      <c r="J77" s="61">
        <f t="shared" ref="J77" si="34">SUM(F77:I77)</f>
        <v>1384.3000000000002</v>
      </c>
      <c r="K77" s="62">
        <f t="shared" ref="K77" si="35">E77-J77</f>
        <v>21615.7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56" t="s">
        <v>18</v>
      </c>
      <c r="B78" s="57">
        <v>7</v>
      </c>
      <c r="C78" s="58"/>
      <c r="D78" s="93"/>
      <c r="E78" s="65">
        <f t="shared" ref="E78:K78" si="36">SUBTOTAL(9,E71:E77)</f>
        <v>209100</v>
      </c>
      <c r="F78" s="65">
        <f t="shared" si="36"/>
        <v>6001.17</v>
      </c>
      <c r="G78" s="65">
        <f t="shared" si="36"/>
        <v>6027.11</v>
      </c>
      <c r="H78" s="65">
        <f t="shared" si="36"/>
        <v>6356.64</v>
      </c>
      <c r="I78" s="65">
        <f t="shared" si="36"/>
        <v>1907.9199999999998</v>
      </c>
      <c r="J78" s="65">
        <f t="shared" si="36"/>
        <v>20292.839999999997</v>
      </c>
      <c r="K78" s="65">
        <f t="shared" si="36"/>
        <v>188807.16000000003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A79" s="38"/>
      <c r="B79" s="22"/>
      <c r="C79" s="26"/>
      <c r="D79" s="92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40" t="s">
        <v>129</v>
      </c>
      <c r="B80" s="22"/>
      <c r="C80" s="26"/>
      <c r="D80" s="92"/>
      <c r="E80" s="60"/>
      <c r="F80" s="60"/>
      <c r="G80" s="60"/>
      <c r="H80" s="60"/>
      <c r="I80" s="60"/>
      <c r="J80" s="60"/>
      <c r="K80" s="6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44</v>
      </c>
      <c r="B81" s="13" t="s">
        <v>50</v>
      </c>
      <c r="C81" s="15" t="s">
        <v>99</v>
      </c>
      <c r="D81" s="85" t="s">
        <v>196</v>
      </c>
      <c r="E81" s="66">
        <v>17600</v>
      </c>
      <c r="F81" s="66">
        <v>505.12</v>
      </c>
      <c r="G81" s="66">
        <v>0</v>
      </c>
      <c r="H81" s="66">
        <v>535.04</v>
      </c>
      <c r="I81" s="66">
        <v>1375.12</v>
      </c>
      <c r="J81" s="61">
        <f t="shared" ref="J81" si="37">SUM(F81:I81)</f>
        <v>2415.2799999999997</v>
      </c>
      <c r="K81" s="62">
        <f t="shared" ref="K81" si="38">E81-J81</f>
        <v>15184.720000000001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1" t="s">
        <v>26</v>
      </c>
      <c r="B82" s="11" t="s">
        <v>142</v>
      </c>
      <c r="C82" s="25" t="s">
        <v>168</v>
      </c>
      <c r="D82" s="95" t="s">
        <v>196</v>
      </c>
      <c r="E82" s="72">
        <v>24596</v>
      </c>
      <c r="F82" s="72">
        <v>705.91</v>
      </c>
      <c r="G82" s="72">
        <v>0</v>
      </c>
      <c r="H82" s="72">
        <v>747.72</v>
      </c>
      <c r="I82" s="72">
        <v>25</v>
      </c>
      <c r="J82" s="61">
        <f t="shared" ref="J82:J84" si="39">SUM(F82:I82)</f>
        <v>1478.63</v>
      </c>
      <c r="K82" s="62">
        <f t="shared" ref="K82:K84" si="40">E82-J82</f>
        <v>23117.37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46</v>
      </c>
      <c r="B83" s="13" t="s">
        <v>51</v>
      </c>
      <c r="C83" s="16" t="s">
        <v>99</v>
      </c>
      <c r="D83" s="96" t="s">
        <v>196</v>
      </c>
      <c r="E83" s="62">
        <v>22000</v>
      </c>
      <c r="F83" s="62">
        <v>631.4</v>
      </c>
      <c r="G83" s="66">
        <v>0</v>
      </c>
      <c r="H83" s="62">
        <v>668.8</v>
      </c>
      <c r="I83" s="62">
        <v>25</v>
      </c>
      <c r="J83" s="61">
        <f t="shared" si="39"/>
        <v>1325.1999999999998</v>
      </c>
      <c r="K83" s="62">
        <f t="shared" si="40"/>
        <v>20674.8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7" customFormat="1" x14ac:dyDescent="0.25">
      <c r="A84" s="7" t="s">
        <v>21</v>
      </c>
      <c r="B84" s="2" t="s">
        <v>22</v>
      </c>
      <c r="C84" s="37" t="s">
        <v>168</v>
      </c>
      <c r="D84" s="88" t="s">
        <v>197</v>
      </c>
      <c r="E84" s="64">
        <v>10000</v>
      </c>
      <c r="F84" s="64">
        <v>287</v>
      </c>
      <c r="G84" s="64">
        <v>0</v>
      </c>
      <c r="H84" s="64">
        <v>304</v>
      </c>
      <c r="I84" s="64">
        <v>25</v>
      </c>
      <c r="J84" s="61">
        <f t="shared" si="39"/>
        <v>616</v>
      </c>
      <c r="K84" s="62">
        <f t="shared" si="40"/>
        <v>9384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s="37" customFormat="1" x14ac:dyDescent="0.25">
      <c r="A85" s="56" t="s">
        <v>18</v>
      </c>
      <c r="B85" s="57">
        <v>4</v>
      </c>
      <c r="C85" s="58"/>
      <c r="D85" s="93"/>
      <c r="E85" s="65">
        <f>SUBTOTAL(9,E81:E84)</f>
        <v>74196</v>
      </c>
      <c r="F85" s="65">
        <f t="shared" ref="F85:K85" si="41">SUBTOTAL(9,F81:F84)</f>
        <v>2129.4299999999998</v>
      </c>
      <c r="G85" s="65">
        <f t="shared" si="41"/>
        <v>0</v>
      </c>
      <c r="H85" s="65">
        <f t="shared" si="41"/>
        <v>2255.56</v>
      </c>
      <c r="I85" s="65">
        <f t="shared" si="41"/>
        <v>1450.12</v>
      </c>
      <c r="J85" s="65">
        <f t="shared" si="41"/>
        <v>5835.11</v>
      </c>
      <c r="K85" s="65">
        <f t="shared" si="41"/>
        <v>68360.89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2" customFormat="1" x14ac:dyDescent="0.25">
      <c r="B86" s="22"/>
      <c r="C86" s="26"/>
      <c r="D86" s="92"/>
      <c r="E86" s="60"/>
      <c r="F86" s="60"/>
      <c r="G86" s="60"/>
      <c r="H86" s="60"/>
      <c r="I86" s="60"/>
      <c r="J86" s="60"/>
      <c r="K86" s="60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40" t="s">
        <v>187</v>
      </c>
      <c r="B87" s="22"/>
      <c r="C87" s="26"/>
      <c r="D87" s="92"/>
      <c r="E87" s="60"/>
      <c r="F87" s="60"/>
      <c r="G87" s="60"/>
      <c r="H87" s="60"/>
      <c r="I87" s="60"/>
      <c r="J87" s="60"/>
      <c r="K87" s="60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68</v>
      </c>
      <c r="B88" s="13" t="s">
        <v>144</v>
      </c>
      <c r="C88" s="15" t="s">
        <v>99</v>
      </c>
      <c r="D88" s="85" t="s">
        <v>196</v>
      </c>
      <c r="E88" s="62">
        <v>35000</v>
      </c>
      <c r="F88" s="62">
        <v>1004.5</v>
      </c>
      <c r="G88" s="62">
        <v>0</v>
      </c>
      <c r="H88" s="62">
        <v>1064</v>
      </c>
      <c r="I88" s="62">
        <v>25</v>
      </c>
      <c r="J88" s="61">
        <f>SUM(F88:I88)</f>
        <v>2093.5</v>
      </c>
      <c r="K88" s="62">
        <f>E88-J88</f>
        <v>32906.5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43</v>
      </c>
      <c r="B89" s="13" t="s">
        <v>143</v>
      </c>
      <c r="C89" s="15" t="s">
        <v>99</v>
      </c>
      <c r="D89" s="85" t="s">
        <v>196</v>
      </c>
      <c r="E89" s="66">
        <v>25200</v>
      </c>
      <c r="F89" s="66">
        <v>723.24</v>
      </c>
      <c r="G89" s="66">
        <v>0</v>
      </c>
      <c r="H89" s="66">
        <v>766.08</v>
      </c>
      <c r="I89" s="70">
        <v>25</v>
      </c>
      <c r="J89" s="61">
        <f t="shared" ref="J89" si="42">SUM(F89:I89)</f>
        <v>1514.3200000000002</v>
      </c>
      <c r="K89" s="62">
        <f t="shared" ref="K89" si="43">E89-J89</f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37" t="s">
        <v>13</v>
      </c>
      <c r="B90" s="24" t="s">
        <v>143</v>
      </c>
      <c r="C90" s="37" t="s">
        <v>99</v>
      </c>
      <c r="D90" s="88" t="s">
        <v>196</v>
      </c>
      <c r="E90" s="64">
        <v>31500</v>
      </c>
      <c r="F90" s="64">
        <v>904.05</v>
      </c>
      <c r="G90" s="64">
        <v>0</v>
      </c>
      <c r="H90" s="64">
        <v>957.6</v>
      </c>
      <c r="I90" s="64">
        <v>25</v>
      </c>
      <c r="J90" s="61">
        <f t="shared" ref="J90:J94" si="44">SUM(F90:I90)</f>
        <v>1886.65</v>
      </c>
      <c r="K90" s="62">
        <f t="shared" ref="K90:K94" si="45">E90-J90</f>
        <v>29613.35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119</v>
      </c>
      <c r="B91" s="13" t="s">
        <v>14</v>
      </c>
      <c r="C91" s="27" t="s">
        <v>99</v>
      </c>
      <c r="D91" s="86" t="s">
        <v>196</v>
      </c>
      <c r="E91" s="62">
        <v>25200</v>
      </c>
      <c r="F91" s="62">
        <v>723.24</v>
      </c>
      <c r="G91" s="64">
        <v>0</v>
      </c>
      <c r="H91" s="62">
        <v>766.08</v>
      </c>
      <c r="I91" s="62">
        <v>25</v>
      </c>
      <c r="J91" s="61">
        <f t="shared" si="44"/>
        <v>1514.3200000000002</v>
      </c>
      <c r="K91" s="62">
        <f t="shared" si="45"/>
        <v>23685.68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120</v>
      </c>
      <c r="B92" s="13" t="s">
        <v>14</v>
      </c>
      <c r="C92" s="27" t="s">
        <v>99</v>
      </c>
      <c r="D92" s="86" t="s">
        <v>196</v>
      </c>
      <c r="E92" s="62">
        <v>25200</v>
      </c>
      <c r="F92" s="62">
        <v>723.24</v>
      </c>
      <c r="G92" s="64">
        <v>0</v>
      </c>
      <c r="H92" s="62">
        <v>766.08</v>
      </c>
      <c r="I92" s="62">
        <v>25</v>
      </c>
      <c r="J92" s="61">
        <f t="shared" si="44"/>
        <v>1514.3200000000002</v>
      </c>
      <c r="K92" s="62">
        <f t="shared" si="45"/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65</v>
      </c>
      <c r="B93" s="13" t="s">
        <v>14</v>
      </c>
      <c r="C93" s="15" t="s">
        <v>168</v>
      </c>
      <c r="D93" s="85" t="s">
        <v>196</v>
      </c>
      <c r="E93" s="62">
        <v>16445</v>
      </c>
      <c r="F93" s="62">
        <v>471.97</v>
      </c>
      <c r="G93" s="62">
        <v>0</v>
      </c>
      <c r="H93" s="62">
        <v>499.93</v>
      </c>
      <c r="I93" s="62">
        <v>507.8</v>
      </c>
      <c r="J93" s="61">
        <f t="shared" si="44"/>
        <v>1479.7</v>
      </c>
      <c r="K93" s="62">
        <f t="shared" si="45"/>
        <v>14965.3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7" customFormat="1" x14ac:dyDescent="0.25">
      <c r="A94" s="13" t="s">
        <v>66</v>
      </c>
      <c r="B94" s="13" t="s">
        <v>143</v>
      </c>
      <c r="C94" s="15" t="s">
        <v>99</v>
      </c>
      <c r="D94" s="85" t="s">
        <v>196</v>
      </c>
      <c r="E94" s="62">
        <v>25200</v>
      </c>
      <c r="F94" s="62">
        <v>723.24</v>
      </c>
      <c r="G94" s="62">
        <v>0</v>
      </c>
      <c r="H94" s="62">
        <v>766.08</v>
      </c>
      <c r="I94" s="62">
        <v>267.60000000000002</v>
      </c>
      <c r="J94" s="61">
        <f t="shared" si="44"/>
        <v>1756.92</v>
      </c>
      <c r="K94" s="62">
        <f t="shared" si="45"/>
        <v>23443.08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s="32" customFormat="1" x14ac:dyDescent="0.25">
      <c r="A95" s="13" t="s">
        <v>67</v>
      </c>
      <c r="B95" s="13" t="s">
        <v>52</v>
      </c>
      <c r="C95" s="15" t="s">
        <v>99</v>
      </c>
      <c r="D95" s="85" t="s">
        <v>196</v>
      </c>
      <c r="E95" s="62">
        <v>17600</v>
      </c>
      <c r="F95" s="62">
        <v>505.12</v>
      </c>
      <c r="G95" s="62">
        <v>0</v>
      </c>
      <c r="H95" s="62">
        <v>535.04</v>
      </c>
      <c r="I95" s="62">
        <v>152.6</v>
      </c>
      <c r="J95" s="61">
        <f>SUM(F95:I95)</f>
        <v>1192.7599999999998</v>
      </c>
      <c r="K95" s="62">
        <f>E95-J95</f>
        <v>16407.240000000002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59</v>
      </c>
      <c r="B96" s="13" t="s">
        <v>52</v>
      </c>
      <c r="C96" s="15" t="s">
        <v>99</v>
      </c>
      <c r="D96" s="85" t="s">
        <v>197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 t="shared" ref="J96" si="46">SUM(F96:I96)</f>
        <v>1192.7599999999998</v>
      </c>
      <c r="K96" s="62">
        <f t="shared" ref="K96" si="47"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60</v>
      </c>
      <c r="B97" s="18" t="s">
        <v>52</v>
      </c>
      <c r="C97" s="15" t="s">
        <v>99</v>
      </c>
      <c r="D97" s="85" t="s">
        <v>197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</v>
      </c>
      <c r="J97" s="61">
        <f t="shared" ref="J97" si="48">SUM(F97:I97)</f>
        <v>1065.1599999999999</v>
      </c>
      <c r="K97" s="62">
        <f t="shared" ref="K97" si="49"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61</v>
      </c>
      <c r="B98" s="13" t="s">
        <v>52</v>
      </c>
      <c r="C98" s="15" t="s">
        <v>99</v>
      </c>
      <c r="D98" s="85" t="s">
        <v>196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>SUM(F98:I98)</f>
        <v>1065.1599999999999</v>
      </c>
      <c r="K98" s="62">
        <f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63</v>
      </c>
      <c r="B99" s="13" t="s">
        <v>52</v>
      </c>
      <c r="C99" s="15" t="s">
        <v>168</v>
      </c>
      <c r="D99" s="85" t="s">
        <v>197</v>
      </c>
      <c r="E99" s="62">
        <v>10000</v>
      </c>
      <c r="F99" s="62">
        <v>287</v>
      </c>
      <c r="G99" s="62">
        <v>0</v>
      </c>
      <c r="H99" s="62">
        <v>304</v>
      </c>
      <c r="I99" s="62">
        <v>25</v>
      </c>
      <c r="J99" s="61">
        <f>SUM(F99:I99)</f>
        <v>616</v>
      </c>
      <c r="K99" s="62">
        <f>E99-J99</f>
        <v>9384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64</v>
      </c>
      <c r="B100" s="13" t="s">
        <v>52</v>
      </c>
      <c r="C100" s="15" t="s">
        <v>99</v>
      </c>
      <c r="D100" s="85" t="s">
        <v>197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252.6</v>
      </c>
      <c r="J100" s="61">
        <f>SUM(F100:I100)</f>
        <v>1292.7599999999998</v>
      </c>
      <c r="K100" s="62">
        <f>E100-J100</f>
        <v>16307.24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118</v>
      </c>
      <c r="B101" s="13" t="s">
        <v>101</v>
      </c>
      <c r="C101" s="15" t="s">
        <v>99</v>
      </c>
      <c r="D101" s="85" t="s">
        <v>197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 t="shared" ref="J101" si="50">SUM(F101:I101)</f>
        <v>1065.1599999999999</v>
      </c>
      <c r="K101" s="62">
        <f t="shared" ref="K101" si="51">E101-J101</f>
        <v>16534.84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69</v>
      </c>
      <c r="B102" s="13" t="s">
        <v>54</v>
      </c>
      <c r="C102" s="15" t="s">
        <v>99</v>
      </c>
      <c r="D102" s="85" t="s">
        <v>196</v>
      </c>
      <c r="E102" s="62">
        <v>22000</v>
      </c>
      <c r="F102" s="62">
        <v>631.4</v>
      </c>
      <c r="G102" s="62">
        <v>0</v>
      </c>
      <c r="H102" s="62">
        <v>668.8</v>
      </c>
      <c r="I102" s="62">
        <v>25</v>
      </c>
      <c r="J102" s="61">
        <f>SUM(F102:I102)</f>
        <v>1325.1999999999998</v>
      </c>
      <c r="K102" s="62">
        <f>E102-J102</f>
        <v>20674.8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62</v>
      </c>
      <c r="B103" s="13" t="s">
        <v>53</v>
      </c>
      <c r="C103" s="15" t="s">
        <v>168</v>
      </c>
      <c r="D103" s="85" t="s">
        <v>196</v>
      </c>
      <c r="E103" s="62">
        <v>10000</v>
      </c>
      <c r="F103" s="62">
        <v>287</v>
      </c>
      <c r="G103" s="62">
        <v>0</v>
      </c>
      <c r="H103" s="62">
        <v>304</v>
      </c>
      <c r="I103" s="62">
        <v>25</v>
      </c>
      <c r="J103" s="61">
        <f>SUM(F103:I103)</f>
        <v>616</v>
      </c>
      <c r="K103" s="62">
        <f>E103-J103</f>
        <v>9384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7" customFormat="1" x14ac:dyDescent="0.25">
      <c r="A104" s="13" t="s">
        <v>170</v>
      </c>
      <c r="B104" s="13" t="s">
        <v>101</v>
      </c>
      <c r="C104" s="15" t="s">
        <v>99</v>
      </c>
      <c r="D104" s="85" t="s">
        <v>196</v>
      </c>
      <c r="E104" s="62">
        <v>17600</v>
      </c>
      <c r="F104" s="62">
        <v>505.12</v>
      </c>
      <c r="G104" s="62">
        <v>0</v>
      </c>
      <c r="H104" s="62">
        <v>535.04</v>
      </c>
      <c r="I104" s="62">
        <v>25</v>
      </c>
      <c r="J104" s="61">
        <f>SUM(F104:I104)</f>
        <v>1065.1599999999999</v>
      </c>
      <c r="K104" s="62">
        <f>E104-J104</f>
        <v>16534.84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s="37" customFormat="1" x14ac:dyDescent="0.25">
      <c r="A105" s="56" t="s">
        <v>18</v>
      </c>
      <c r="B105" s="57">
        <v>17</v>
      </c>
      <c r="C105" s="58"/>
      <c r="D105" s="93"/>
      <c r="E105" s="65">
        <f t="shared" ref="E105:K105" si="52">SUM(E88:E104)</f>
        <v>348945</v>
      </c>
      <c r="F105" s="65">
        <f t="shared" si="52"/>
        <v>10014.719999999999</v>
      </c>
      <c r="G105" s="65">
        <f t="shared" si="52"/>
        <v>0</v>
      </c>
      <c r="H105" s="65">
        <f t="shared" si="52"/>
        <v>10607.93</v>
      </c>
      <c r="I105" s="65">
        <f t="shared" si="52"/>
        <v>1633.1999999999998</v>
      </c>
      <c r="J105" s="65">
        <f t="shared" si="52"/>
        <v>22255.85</v>
      </c>
      <c r="K105" s="65">
        <f t="shared" si="52"/>
        <v>326689.14999999997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13"/>
      <c r="B106" s="13"/>
      <c r="C106" s="15"/>
      <c r="D106" s="85"/>
      <c r="E106" s="62"/>
      <c r="F106" s="62"/>
      <c r="G106" s="62"/>
      <c r="H106" s="62"/>
      <c r="I106" s="62"/>
      <c r="J106" s="62"/>
      <c r="K106" s="62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40" t="s">
        <v>130</v>
      </c>
      <c r="B107" s="41"/>
      <c r="C107" s="42"/>
      <c r="D107" s="97"/>
      <c r="E107" s="73"/>
      <c r="F107" s="73"/>
      <c r="G107" s="73"/>
      <c r="H107" s="73"/>
      <c r="I107" s="73"/>
      <c r="J107" s="73"/>
      <c r="K107" s="73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7" customFormat="1" x14ac:dyDescent="0.25">
      <c r="A108" s="13" t="s">
        <v>42</v>
      </c>
      <c r="B108" s="13" t="s">
        <v>145</v>
      </c>
      <c r="C108" s="15" t="s">
        <v>99</v>
      </c>
      <c r="D108" s="85" t="s">
        <v>196</v>
      </c>
      <c r="E108" s="66">
        <v>24675</v>
      </c>
      <c r="F108" s="66">
        <v>708.17</v>
      </c>
      <c r="G108" s="66">
        <v>0</v>
      </c>
      <c r="H108" s="66">
        <v>750.12</v>
      </c>
      <c r="I108" s="66">
        <v>25</v>
      </c>
      <c r="J108" s="61">
        <f>SUM(F108:I108)</f>
        <v>1483.29</v>
      </c>
      <c r="K108" s="62">
        <f>E108-J108</f>
        <v>23191.71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24" t="s">
        <v>146</v>
      </c>
      <c r="B109" s="37" t="s">
        <v>117</v>
      </c>
      <c r="C109" s="37" t="s">
        <v>99</v>
      </c>
      <c r="D109" s="88" t="s">
        <v>196</v>
      </c>
      <c r="E109" s="64">
        <v>35000</v>
      </c>
      <c r="F109" s="64">
        <v>1004.5</v>
      </c>
      <c r="G109" s="64">
        <v>0</v>
      </c>
      <c r="H109" s="64">
        <v>1064</v>
      </c>
      <c r="I109" s="64">
        <v>1375.12</v>
      </c>
      <c r="J109" s="61">
        <f t="shared" ref="J109" si="53">SUM(F109:I109)</f>
        <v>3443.62</v>
      </c>
      <c r="K109" s="62">
        <f t="shared" ref="K109" si="54">E109-J109</f>
        <v>31556.38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24" t="s">
        <v>202</v>
      </c>
      <c r="B110" s="37" t="s">
        <v>203</v>
      </c>
      <c r="C110" s="37" t="s">
        <v>99</v>
      </c>
      <c r="D110" s="88" t="s">
        <v>197</v>
      </c>
      <c r="E110" s="64">
        <v>35500</v>
      </c>
      <c r="F110" s="64">
        <v>1018.85</v>
      </c>
      <c r="G110" s="64">
        <v>0</v>
      </c>
      <c r="H110" s="64">
        <v>1079.2</v>
      </c>
      <c r="I110" s="64">
        <v>25</v>
      </c>
      <c r="J110" s="61">
        <v>2123.0500000000002</v>
      </c>
      <c r="K110" s="62">
        <f t="shared" ref="K110" si="55">E110-J110</f>
        <v>33376.949999999997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56" t="s">
        <v>18</v>
      </c>
      <c r="B111" s="57">
        <v>3</v>
      </c>
      <c r="C111" s="58"/>
      <c r="D111" s="93"/>
      <c r="E111" s="65">
        <f t="shared" ref="E111:K111" si="56">SUBTOTAL(9,E108:E110)</f>
        <v>95175</v>
      </c>
      <c r="F111" s="65">
        <f t="shared" si="56"/>
        <v>2731.52</v>
      </c>
      <c r="G111" s="65">
        <f t="shared" si="56"/>
        <v>0</v>
      </c>
      <c r="H111" s="65">
        <f t="shared" si="56"/>
        <v>2893.3199999999997</v>
      </c>
      <c r="I111" s="65">
        <f t="shared" si="56"/>
        <v>1425.12</v>
      </c>
      <c r="J111" s="65">
        <f t="shared" si="56"/>
        <v>7049.96</v>
      </c>
      <c r="K111" s="65">
        <f t="shared" si="56"/>
        <v>88125.04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2" customFormat="1" x14ac:dyDescent="0.25">
      <c r="A112" s="13"/>
      <c r="B112" s="13"/>
      <c r="C112" s="15"/>
      <c r="D112" s="85"/>
      <c r="E112" s="62"/>
      <c r="F112" s="62"/>
      <c r="G112" s="62"/>
      <c r="H112" s="62"/>
      <c r="I112" s="62"/>
      <c r="J112" s="62"/>
      <c r="K112" s="62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7" customFormat="1" x14ac:dyDescent="0.25">
      <c r="A113" s="40" t="s">
        <v>131</v>
      </c>
      <c r="B113" s="41"/>
      <c r="C113" s="42"/>
      <c r="D113" s="97"/>
      <c r="E113" s="73"/>
      <c r="F113" s="73"/>
      <c r="G113" s="73"/>
      <c r="H113" s="73"/>
      <c r="I113" s="73"/>
      <c r="J113" s="73"/>
      <c r="K113" s="7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7" customFormat="1" x14ac:dyDescent="0.25">
      <c r="A114" s="56" t="s">
        <v>18</v>
      </c>
      <c r="B114" s="57">
        <v>0</v>
      </c>
      <c r="C114" s="58"/>
      <c r="D114" s="93"/>
      <c r="E114" s="65">
        <f t="shared" ref="E114:K114" si="57">SUBTOTAL(9,E111:E113)</f>
        <v>0</v>
      </c>
      <c r="F114" s="65">
        <f t="shared" si="57"/>
        <v>0</v>
      </c>
      <c r="G114" s="65">
        <f t="shared" si="57"/>
        <v>0</v>
      </c>
      <c r="H114" s="65">
        <f t="shared" si="57"/>
        <v>0</v>
      </c>
      <c r="I114" s="65">
        <f t="shared" si="57"/>
        <v>0</v>
      </c>
      <c r="J114" s="65">
        <f t="shared" si="57"/>
        <v>0</v>
      </c>
      <c r="K114" s="65">
        <f t="shared" si="57"/>
        <v>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2" customFormat="1" x14ac:dyDescent="0.25">
      <c r="A115" s="13"/>
      <c r="B115" s="13"/>
      <c r="C115" s="15"/>
      <c r="D115" s="85"/>
      <c r="E115" s="62"/>
      <c r="F115" s="62"/>
      <c r="G115" s="62"/>
      <c r="H115" s="62"/>
      <c r="I115" s="62"/>
      <c r="J115" s="62"/>
      <c r="K115" s="6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13"/>
      <c r="B116" s="13"/>
      <c r="C116" s="15"/>
      <c r="D116" s="85"/>
      <c r="E116" s="62"/>
      <c r="F116" s="62"/>
      <c r="G116" s="62"/>
      <c r="H116" s="62"/>
      <c r="I116" s="62"/>
      <c r="J116" s="62"/>
      <c r="K116" s="6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43" t="s">
        <v>132</v>
      </c>
      <c r="B117" s="41"/>
      <c r="C117" s="42"/>
      <c r="D117" s="97"/>
      <c r="E117" s="73"/>
      <c r="F117" s="73"/>
      <c r="G117" s="73"/>
      <c r="H117" s="73"/>
      <c r="I117" s="73"/>
      <c r="J117" s="73"/>
      <c r="K117" s="7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103</v>
      </c>
      <c r="B118" s="10" t="s">
        <v>160</v>
      </c>
      <c r="C118" s="27" t="s">
        <v>113</v>
      </c>
      <c r="D118" s="86" t="s">
        <v>197</v>
      </c>
      <c r="E118" s="74">
        <v>74000</v>
      </c>
      <c r="F118" s="74">
        <v>2123.8000000000002</v>
      </c>
      <c r="G118" s="74">
        <v>5851.17</v>
      </c>
      <c r="H118" s="74">
        <v>2249.6</v>
      </c>
      <c r="I118" s="74">
        <v>1375.12</v>
      </c>
      <c r="J118" s="61">
        <f t="shared" ref="J118" si="58">SUM(F118:I118)</f>
        <v>11599.689999999999</v>
      </c>
      <c r="K118" s="62">
        <f t="shared" ref="K118" si="59">E118-J118</f>
        <v>62400.31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35</v>
      </c>
      <c r="B119" s="10" t="s">
        <v>178</v>
      </c>
      <c r="C119" s="27" t="s">
        <v>96</v>
      </c>
      <c r="D119" s="86" t="s">
        <v>196</v>
      </c>
      <c r="E119" s="74">
        <v>55000</v>
      </c>
      <c r="F119" s="74">
        <v>1578.5</v>
      </c>
      <c r="G119" s="74">
        <v>2559.6799999999998</v>
      </c>
      <c r="H119" s="74">
        <v>1672</v>
      </c>
      <c r="I119" s="74">
        <v>655</v>
      </c>
      <c r="J119" s="61">
        <f t="shared" ref="J119:J121" si="60">SUM(F119:I119)</f>
        <v>6465.18</v>
      </c>
      <c r="K119" s="62">
        <f t="shared" ref="K119:K121" si="61">E119-J119</f>
        <v>48534.82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ht="15" customHeight="1" x14ac:dyDescent="0.25">
      <c r="A120" s="10" t="s">
        <v>34</v>
      </c>
      <c r="B120" s="10" t="s">
        <v>32</v>
      </c>
      <c r="C120" s="48" t="s">
        <v>168</v>
      </c>
      <c r="D120" s="98" t="s">
        <v>197</v>
      </c>
      <c r="E120" s="74">
        <v>24675</v>
      </c>
      <c r="F120" s="74">
        <v>708.17</v>
      </c>
      <c r="G120" s="74">
        <v>0</v>
      </c>
      <c r="H120" s="74">
        <v>750.12</v>
      </c>
      <c r="I120" s="74">
        <v>400.2</v>
      </c>
      <c r="J120" s="61">
        <f t="shared" si="60"/>
        <v>1858.49</v>
      </c>
      <c r="K120" s="62">
        <f t="shared" si="61"/>
        <v>22816.51</v>
      </c>
      <c r="L120" s="37"/>
      <c r="M120" s="37"/>
    </row>
    <row r="121" spans="1:27" s="37" customFormat="1" x14ac:dyDescent="0.25">
      <c r="A121" s="27" t="s">
        <v>33</v>
      </c>
      <c r="B121" s="27" t="s">
        <v>179</v>
      </c>
      <c r="C121" s="110" t="s">
        <v>96</v>
      </c>
      <c r="D121" s="113" t="s">
        <v>196</v>
      </c>
      <c r="E121" s="64">
        <v>43000</v>
      </c>
      <c r="F121" s="64">
        <v>1234.0999999999999</v>
      </c>
      <c r="G121" s="64">
        <v>663.54</v>
      </c>
      <c r="H121" s="64">
        <v>1307.2</v>
      </c>
      <c r="I121" s="64">
        <v>1822.72</v>
      </c>
      <c r="J121" s="61">
        <f t="shared" si="60"/>
        <v>5027.5600000000004</v>
      </c>
      <c r="K121" s="62">
        <f t="shared" si="61"/>
        <v>37972.44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7" customFormat="1" x14ac:dyDescent="0.25">
      <c r="A122" s="56" t="s">
        <v>18</v>
      </c>
      <c r="B122" s="57">
        <v>4</v>
      </c>
      <c r="C122" s="58"/>
      <c r="D122" s="93"/>
      <c r="E122" s="65">
        <f t="shared" ref="E122:K122" si="62">SUM(E118:E121)</f>
        <v>196675</v>
      </c>
      <c r="F122" s="65">
        <f t="shared" si="62"/>
        <v>5644.57</v>
      </c>
      <c r="G122" s="65">
        <f t="shared" si="62"/>
        <v>9074.39</v>
      </c>
      <c r="H122" s="65">
        <f t="shared" si="62"/>
        <v>5978.92</v>
      </c>
      <c r="I122" s="65">
        <f t="shared" si="62"/>
        <v>4253.04</v>
      </c>
      <c r="J122" s="65">
        <f t="shared" si="62"/>
        <v>24950.920000000002</v>
      </c>
      <c r="K122" s="65">
        <f t="shared" si="62"/>
        <v>171724.08000000002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32" customFormat="1" x14ac:dyDescent="0.25">
      <c r="A123" s="13"/>
      <c r="B123" s="13"/>
      <c r="C123" s="15"/>
      <c r="D123" s="85"/>
      <c r="E123" s="62"/>
      <c r="F123" s="62"/>
      <c r="G123" s="62"/>
      <c r="H123" s="62"/>
      <c r="I123" s="62"/>
      <c r="J123" s="62"/>
      <c r="K123" s="6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47" t="s">
        <v>161</v>
      </c>
      <c r="B124" s="27"/>
      <c r="C124" s="27"/>
      <c r="D124" s="86"/>
      <c r="E124" s="74"/>
      <c r="F124" s="74"/>
      <c r="G124" s="74"/>
      <c r="H124" s="74"/>
      <c r="I124" s="74"/>
      <c r="J124" s="74"/>
      <c r="K124" s="74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24</v>
      </c>
      <c r="B125" s="10" t="s">
        <v>30</v>
      </c>
      <c r="C125" s="27" t="s">
        <v>113</v>
      </c>
      <c r="D125" s="86" t="s">
        <v>196</v>
      </c>
      <c r="E125" s="74">
        <v>45000</v>
      </c>
      <c r="F125" s="74">
        <v>1291.5</v>
      </c>
      <c r="G125" s="74">
        <v>1148.33</v>
      </c>
      <c r="H125" s="74">
        <v>1368</v>
      </c>
      <c r="I125" s="74">
        <v>25</v>
      </c>
      <c r="J125" s="61">
        <f t="shared" ref="J125:J127" si="63">SUM(F125:I125)</f>
        <v>3832.83</v>
      </c>
      <c r="K125" s="62">
        <f t="shared" ref="K125:K127" si="64">E125-J125</f>
        <v>41167.17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10" t="s">
        <v>80</v>
      </c>
      <c r="B126" s="10" t="s">
        <v>180</v>
      </c>
      <c r="C126" s="27" t="s">
        <v>113</v>
      </c>
      <c r="D126" s="86" t="s">
        <v>197</v>
      </c>
      <c r="E126" s="74">
        <v>29400</v>
      </c>
      <c r="F126" s="74">
        <v>843.78</v>
      </c>
      <c r="G126" s="74">
        <v>0</v>
      </c>
      <c r="H126" s="74">
        <v>893.76</v>
      </c>
      <c r="I126" s="74">
        <v>1375.12</v>
      </c>
      <c r="J126" s="61">
        <f t="shared" si="63"/>
        <v>3112.66</v>
      </c>
      <c r="K126" s="62">
        <f t="shared" si="64"/>
        <v>26287.34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10" t="s">
        <v>36</v>
      </c>
      <c r="B127" s="10" t="s">
        <v>180</v>
      </c>
      <c r="C127" s="27" t="s">
        <v>113</v>
      </c>
      <c r="D127" s="86" t="s">
        <v>197</v>
      </c>
      <c r="E127" s="74">
        <v>29400</v>
      </c>
      <c r="F127" s="74">
        <v>843.78</v>
      </c>
      <c r="G127" s="74">
        <v>0</v>
      </c>
      <c r="H127" s="74">
        <v>893.76</v>
      </c>
      <c r="I127" s="74">
        <v>152.6</v>
      </c>
      <c r="J127" s="61">
        <f t="shared" si="63"/>
        <v>1890.1399999999999</v>
      </c>
      <c r="K127" s="62">
        <f t="shared" si="64"/>
        <v>27509.86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18</v>
      </c>
      <c r="B128" s="57">
        <v>3</v>
      </c>
      <c r="C128" s="58"/>
      <c r="D128" s="93"/>
      <c r="E128" s="65">
        <f t="shared" ref="E128:K128" si="65">SUM(E125:E127)</f>
        <v>103800</v>
      </c>
      <c r="F128" s="65">
        <f t="shared" si="65"/>
        <v>2979.0599999999995</v>
      </c>
      <c r="G128" s="65">
        <f t="shared" si="65"/>
        <v>1148.33</v>
      </c>
      <c r="H128" s="65">
        <f t="shared" si="65"/>
        <v>3155.5200000000004</v>
      </c>
      <c r="I128" s="65">
        <f t="shared" si="65"/>
        <v>1552.7199999999998</v>
      </c>
      <c r="J128" s="65">
        <f t="shared" si="65"/>
        <v>8835.6299999999992</v>
      </c>
      <c r="K128" s="65">
        <f t="shared" si="65"/>
        <v>94964.37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20" customFormat="1" ht="17.25" customHeight="1" x14ac:dyDescent="0.25">
      <c r="A129" s="43"/>
      <c r="B129" s="52"/>
      <c r="C129" s="47"/>
      <c r="D129" s="99"/>
      <c r="E129" s="75"/>
      <c r="F129" s="75"/>
      <c r="G129" s="75"/>
      <c r="H129" s="75"/>
      <c r="I129" s="75"/>
      <c r="J129" s="75"/>
      <c r="K129" s="75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s="32" customFormat="1" x14ac:dyDescent="0.25">
      <c r="A130" s="40" t="s">
        <v>133</v>
      </c>
      <c r="B130" s="41"/>
      <c r="C130" s="42"/>
      <c r="D130" s="97"/>
      <c r="E130" s="73"/>
      <c r="F130" s="73"/>
      <c r="G130" s="73"/>
      <c r="H130" s="73"/>
      <c r="I130" s="73"/>
      <c r="J130" s="73"/>
      <c r="K130" s="7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7" customFormat="1" x14ac:dyDescent="0.25">
      <c r="B131" s="13"/>
      <c r="D131" s="88"/>
      <c r="E131" s="64"/>
      <c r="F131" s="64"/>
      <c r="G131" s="76"/>
      <c r="H131" s="64"/>
      <c r="I131" s="64"/>
      <c r="J131" s="61"/>
      <c r="K131" s="62">
        <f t="shared" ref="K131" si="66">E131-J131</f>
        <v>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18</v>
      </c>
      <c r="B132" s="57"/>
      <c r="C132" s="58"/>
      <c r="D132" s="93"/>
      <c r="E132" s="65">
        <f t="shared" ref="E132:K132" si="67">SUBTOTAL(9,E131:E131)</f>
        <v>0</v>
      </c>
      <c r="F132" s="65">
        <f t="shared" si="67"/>
        <v>0</v>
      </c>
      <c r="G132" s="65">
        <f t="shared" si="67"/>
        <v>0</v>
      </c>
      <c r="H132" s="65">
        <f t="shared" si="67"/>
        <v>0</v>
      </c>
      <c r="I132" s="65">
        <f t="shared" si="67"/>
        <v>0</v>
      </c>
      <c r="J132" s="65">
        <f t="shared" si="67"/>
        <v>0</v>
      </c>
      <c r="K132" s="65">
        <f t="shared" si="67"/>
        <v>0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5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40" t="s">
        <v>135</v>
      </c>
      <c r="B134" s="41"/>
      <c r="C134" s="42"/>
      <c r="D134" s="97"/>
      <c r="E134" s="73"/>
      <c r="F134" s="73"/>
      <c r="G134" s="73"/>
      <c r="H134" s="73"/>
      <c r="I134" s="73"/>
      <c r="J134" s="73"/>
      <c r="K134" s="7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35" t="s">
        <v>114</v>
      </c>
      <c r="B135" s="24" t="s">
        <v>115</v>
      </c>
      <c r="C135" s="24" t="s">
        <v>99</v>
      </c>
      <c r="D135" s="90" t="s">
        <v>197</v>
      </c>
      <c r="E135" s="77">
        <v>74000</v>
      </c>
      <c r="F135" s="77">
        <v>2123.8000000000002</v>
      </c>
      <c r="G135" s="77">
        <v>6121.2</v>
      </c>
      <c r="H135" s="77">
        <v>2249.6</v>
      </c>
      <c r="I135" s="77">
        <v>2465</v>
      </c>
      <c r="J135" s="61">
        <f t="shared" ref="J135" si="68">SUM(F135:I135)</f>
        <v>12959.6</v>
      </c>
      <c r="K135" s="62">
        <f t="shared" ref="K135" si="69">E135-J135</f>
        <v>61040.4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18</v>
      </c>
      <c r="B136" s="57">
        <v>1</v>
      </c>
      <c r="C136" s="58"/>
      <c r="D136" s="93"/>
      <c r="E136" s="65">
        <f t="shared" ref="E136:K136" si="70">SUBTOTAL(9,E134:E135)</f>
        <v>74000</v>
      </c>
      <c r="F136" s="65">
        <f t="shared" si="70"/>
        <v>2123.8000000000002</v>
      </c>
      <c r="G136" s="65">
        <f t="shared" si="70"/>
        <v>6121.2</v>
      </c>
      <c r="H136" s="65">
        <f t="shared" si="70"/>
        <v>2249.6</v>
      </c>
      <c r="I136" s="65">
        <f t="shared" si="70"/>
        <v>2465</v>
      </c>
      <c r="J136" s="65">
        <f t="shared" si="70"/>
        <v>12959.6</v>
      </c>
      <c r="K136" s="65">
        <f t="shared" si="70"/>
        <v>61040.4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5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7" customFormat="1" x14ac:dyDescent="0.25">
      <c r="A138" s="40" t="s">
        <v>137</v>
      </c>
      <c r="B138" s="22"/>
      <c r="C138" s="26"/>
      <c r="D138" s="92"/>
      <c r="E138" s="60"/>
      <c r="F138" s="60"/>
      <c r="G138" s="60"/>
      <c r="H138" s="60"/>
      <c r="I138" s="60"/>
      <c r="J138" s="60"/>
      <c r="K138" s="60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6" t="s">
        <v>18</v>
      </c>
      <c r="B139" s="57">
        <v>0</v>
      </c>
      <c r="C139" s="58"/>
      <c r="D139" s="93"/>
      <c r="E139" s="65">
        <f t="shared" ref="E139:K139" si="71">SUBTOTAL(9,E138:E138)</f>
        <v>0</v>
      </c>
      <c r="F139" s="65">
        <f t="shared" si="71"/>
        <v>0</v>
      </c>
      <c r="G139" s="65">
        <f t="shared" si="71"/>
        <v>0</v>
      </c>
      <c r="H139" s="65">
        <f t="shared" si="71"/>
        <v>0</v>
      </c>
      <c r="I139" s="65">
        <f t="shared" si="71"/>
        <v>0</v>
      </c>
      <c r="J139" s="65">
        <f t="shared" si="71"/>
        <v>0</v>
      </c>
      <c r="K139" s="65">
        <f t="shared" si="71"/>
        <v>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5"/>
      <c r="E140" s="62"/>
      <c r="F140" s="62"/>
      <c r="G140" s="62"/>
      <c r="H140" s="62"/>
      <c r="I140" s="62"/>
      <c r="J140" s="62"/>
      <c r="K140" s="6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40" t="s">
        <v>136</v>
      </c>
      <c r="B141" s="22"/>
      <c r="C141" s="26"/>
      <c r="D141" s="92"/>
      <c r="E141" s="60"/>
      <c r="F141" s="60"/>
      <c r="G141" s="60"/>
      <c r="H141" s="60"/>
      <c r="I141" s="60"/>
      <c r="J141" s="60"/>
      <c r="K141" s="60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46" t="s">
        <v>212</v>
      </c>
      <c r="B142" s="44" t="s">
        <v>17</v>
      </c>
      <c r="C142" s="45" t="s">
        <v>113</v>
      </c>
      <c r="D142" s="84" t="s">
        <v>197</v>
      </c>
      <c r="E142" s="61">
        <v>74000</v>
      </c>
      <c r="F142" s="61">
        <v>2123.8000000000002</v>
      </c>
      <c r="G142" s="61">
        <v>6121.2</v>
      </c>
      <c r="H142" s="61">
        <v>2249.6</v>
      </c>
      <c r="I142" s="61">
        <v>25</v>
      </c>
      <c r="J142" s="61">
        <v>10519.6</v>
      </c>
      <c r="K142" s="61">
        <v>63480.4</v>
      </c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7" customFormat="1" x14ac:dyDescent="0.25">
      <c r="A143" s="2" t="s">
        <v>111</v>
      </c>
      <c r="B143" s="2" t="s">
        <v>112</v>
      </c>
      <c r="C143" s="37" t="s">
        <v>113</v>
      </c>
      <c r="D143" s="88" t="s">
        <v>197</v>
      </c>
      <c r="E143" s="63">
        <v>74000</v>
      </c>
      <c r="F143" s="63">
        <v>2123.8000000000002</v>
      </c>
      <c r="G143" s="63">
        <v>5581.15</v>
      </c>
      <c r="H143" s="63">
        <v>2249.6</v>
      </c>
      <c r="I143" s="63">
        <v>2725.24</v>
      </c>
      <c r="J143" s="61">
        <f t="shared" ref="J143" si="72">SUM(F143:I143)</f>
        <v>12679.789999999999</v>
      </c>
      <c r="K143" s="62">
        <f t="shared" ref="K143" si="73">E143-J143</f>
        <v>61320.21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7" customFormat="1" x14ac:dyDescent="0.25">
      <c r="A144" s="56" t="s">
        <v>18</v>
      </c>
      <c r="B144" s="57">
        <v>2</v>
      </c>
      <c r="C144" s="58"/>
      <c r="D144" s="93"/>
      <c r="E144" s="65">
        <f t="shared" ref="E144:K144" si="74">SUBTOTAL(9,E141:E143)</f>
        <v>148000</v>
      </c>
      <c r="F144" s="65">
        <f t="shared" si="74"/>
        <v>4247.6000000000004</v>
      </c>
      <c r="G144" s="65">
        <f t="shared" si="74"/>
        <v>11702.349999999999</v>
      </c>
      <c r="H144" s="65">
        <f t="shared" si="74"/>
        <v>4499.2</v>
      </c>
      <c r="I144" s="65">
        <f t="shared" si="74"/>
        <v>2750.24</v>
      </c>
      <c r="J144" s="65">
        <f t="shared" si="74"/>
        <v>23199.39</v>
      </c>
      <c r="K144" s="65">
        <f t="shared" si="74"/>
        <v>124800.61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2" customFormat="1" x14ac:dyDescent="0.25">
      <c r="A145" s="13"/>
      <c r="B145" s="13"/>
      <c r="C145" s="15"/>
      <c r="D145" s="85"/>
      <c r="E145" s="62"/>
      <c r="F145" s="62"/>
      <c r="G145" s="62"/>
      <c r="H145" s="62"/>
      <c r="I145" s="62"/>
      <c r="J145" s="62"/>
      <c r="K145" s="62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40" t="s">
        <v>139</v>
      </c>
      <c r="B146" s="13"/>
      <c r="C146" s="15"/>
      <c r="D146" s="85"/>
      <c r="E146" s="62"/>
      <c r="F146" s="62"/>
      <c r="G146" s="62"/>
      <c r="H146" s="62"/>
      <c r="I146" s="62"/>
      <c r="J146" s="62"/>
      <c r="K146" s="62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s="37" customFormat="1" x14ac:dyDescent="0.25">
      <c r="A147" s="13" t="s">
        <v>93</v>
      </c>
      <c r="B147" s="13" t="s">
        <v>104</v>
      </c>
      <c r="C147" s="15" t="s">
        <v>99</v>
      </c>
      <c r="D147" s="85" t="s">
        <v>196</v>
      </c>
      <c r="E147" s="62">
        <v>85000</v>
      </c>
      <c r="F147" s="62">
        <v>2439.5</v>
      </c>
      <c r="G147" s="62">
        <v>8576.99</v>
      </c>
      <c r="H147" s="62">
        <v>2584</v>
      </c>
      <c r="I147" s="62">
        <v>25</v>
      </c>
      <c r="J147" s="61">
        <f t="shared" ref="J147" si="75">SUM(F147:I147)</f>
        <v>13625.49</v>
      </c>
      <c r="K147" s="62">
        <f t="shared" ref="K147" si="76">E147-J147</f>
        <v>71374.509999999995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s="37" customFormat="1" x14ac:dyDescent="0.25">
      <c r="A148" s="13" t="s">
        <v>166</v>
      </c>
      <c r="B148" s="13" t="s">
        <v>167</v>
      </c>
      <c r="C148" s="15" t="s">
        <v>99</v>
      </c>
      <c r="D148" s="85" t="s">
        <v>197</v>
      </c>
      <c r="E148" s="62">
        <v>50000</v>
      </c>
      <c r="F148" s="62">
        <v>1435</v>
      </c>
      <c r="G148" s="62">
        <v>1854</v>
      </c>
      <c r="H148" s="62">
        <v>1520</v>
      </c>
      <c r="I148" s="62">
        <v>25</v>
      </c>
      <c r="J148" s="61">
        <f t="shared" ref="J148" si="77">SUM(F148:I148)</f>
        <v>4834</v>
      </c>
      <c r="K148" s="62">
        <f t="shared" ref="K148" si="78">E148-J148</f>
        <v>45166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7" customFormat="1" x14ac:dyDescent="0.25">
      <c r="A149" s="56" t="s">
        <v>18</v>
      </c>
      <c r="B149" s="57">
        <v>2</v>
      </c>
      <c r="C149" s="58"/>
      <c r="D149" s="93"/>
      <c r="E149" s="65">
        <f t="shared" ref="E149:K149" si="79">SUM(E147:E148)</f>
        <v>135000</v>
      </c>
      <c r="F149" s="65">
        <f t="shared" si="79"/>
        <v>3874.5</v>
      </c>
      <c r="G149" s="65">
        <f t="shared" si="79"/>
        <v>10430.99</v>
      </c>
      <c r="H149" s="65">
        <f t="shared" si="79"/>
        <v>4104</v>
      </c>
      <c r="I149" s="65">
        <f t="shared" si="79"/>
        <v>50</v>
      </c>
      <c r="J149" s="65">
        <f t="shared" si="79"/>
        <v>18459.489999999998</v>
      </c>
      <c r="K149" s="65">
        <f t="shared" si="79"/>
        <v>116540.51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2" customFormat="1" x14ac:dyDescent="0.25">
      <c r="A150" s="13"/>
      <c r="B150" s="13"/>
      <c r="C150" s="15"/>
      <c r="D150" s="85"/>
      <c r="E150" s="62"/>
      <c r="F150" s="62"/>
      <c r="G150" s="62"/>
      <c r="H150" s="62"/>
      <c r="I150" s="62"/>
      <c r="J150" s="62"/>
      <c r="K150" s="62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5" t="s">
        <v>134</v>
      </c>
      <c r="B151" s="13"/>
      <c r="C151" s="15"/>
      <c r="D151" s="85"/>
      <c r="E151" s="62"/>
      <c r="F151" s="62"/>
      <c r="G151" s="62"/>
      <c r="H151" s="62"/>
      <c r="I151" s="62"/>
      <c r="J151" s="62"/>
      <c r="K151" s="62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7" customFormat="1" x14ac:dyDescent="0.25">
      <c r="A152" s="18" t="s">
        <v>94</v>
      </c>
      <c r="B152" s="18" t="s">
        <v>175</v>
      </c>
      <c r="C152" s="114" t="s">
        <v>98</v>
      </c>
      <c r="D152" s="89" t="s">
        <v>197</v>
      </c>
      <c r="E152" s="62">
        <v>74000</v>
      </c>
      <c r="F152" s="62">
        <v>2123.8000000000002</v>
      </c>
      <c r="G152" s="62">
        <v>5851.17</v>
      </c>
      <c r="H152" s="62">
        <v>2249.6</v>
      </c>
      <c r="I152" s="62">
        <v>2117.92</v>
      </c>
      <c r="J152" s="61">
        <f t="shared" ref="J152" si="80">SUM(F152:I152)</f>
        <v>12342.49</v>
      </c>
      <c r="K152" s="62">
        <f t="shared" ref="K152" si="81">E152-J152</f>
        <v>61657.51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s="37" customFormat="1" x14ac:dyDescent="0.25">
      <c r="A153" s="56" t="s">
        <v>18</v>
      </c>
      <c r="B153" s="57">
        <v>1</v>
      </c>
      <c r="C153" s="58"/>
      <c r="D153" s="93"/>
      <c r="E153" s="65">
        <f>SUBTOTAL(9,E152)</f>
        <v>74000</v>
      </c>
      <c r="F153" s="65">
        <f t="shared" ref="F153" si="82">SUBTOTAL(9,F152)</f>
        <v>2123.8000000000002</v>
      </c>
      <c r="G153" s="65">
        <f t="shared" ref="G153" si="83">SUBTOTAL(9,G152)</f>
        <v>5851.17</v>
      </c>
      <c r="H153" s="65">
        <f t="shared" ref="H153" si="84">SUBTOTAL(9,H152)</f>
        <v>2249.6</v>
      </c>
      <c r="I153" s="65">
        <f t="shared" ref="I153" si="85">SUBTOTAL(9,I152)</f>
        <v>2117.92</v>
      </c>
      <c r="J153" s="65">
        <f t="shared" ref="J153" si="86">SUBTOTAL(9,J152)</f>
        <v>12342.49</v>
      </c>
      <c r="K153" s="65">
        <f t="shared" ref="K153" si="87">SUBTOTAL(9,K152)</f>
        <v>61657.51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2" customFormat="1" x14ac:dyDescent="0.25">
      <c r="A154" s="13"/>
      <c r="B154" s="13"/>
      <c r="C154" s="15"/>
      <c r="D154" s="85"/>
      <c r="E154" s="62"/>
      <c r="F154" s="62"/>
      <c r="G154" s="62"/>
      <c r="H154" s="62"/>
      <c r="I154" s="62"/>
      <c r="J154" s="62"/>
      <c r="K154" s="62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40" t="s">
        <v>138</v>
      </c>
      <c r="B155" s="22"/>
      <c r="C155" s="26"/>
      <c r="D155" s="92"/>
      <c r="E155" s="60"/>
      <c r="F155" s="60"/>
      <c r="G155" s="60"/>
      <c r="H155" s="60"/>
      <c r="I155" s="60"/>
      <c r="J155" s="60"/>
      <c r="K155" s="60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3" t="s">
        <v>92</v>
      </c>
      <c r="B156" s="13" t="s">
        <v>177</v>
      </c>
      <c r="C156" s="15" t="s">
        <v>99</v>
      </c>
      <c r="D156" s="85" t="s">
        <v>197</v>
      </c>
      <c r="E156" s="62">
        <v>62000</v>
      </c>
      <c r="F156" s="62">
        <v>1779.4</v>
      </c>
      <c r="G156" s="62">
        <v>3863.04</v>
      </c>
      <c r="H156" s="62">
        <v>1884.8</v>
      </c>
      <c r="I156" s="62">
        <v>25</v>
      </c>
      <c r="J156" s="61">
        <f>SUM(F156:I156)</f>
        <v>7552.2400000000007</v>
      </c>
      <c r="K156" s="62">
        <f>E156-J156</f>
        <v>54447.76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8" t="s">
        <v>70</v>
      </c>
      <c r="B157" s="18" t="s">
        <v>176</v>
      </c>
      <c r="C157" s="111" t="s">
        <v>97</v>
      </c>
      <c r="D157" s="94" t="s">
        <v>197</v>
      </c>
      <c r="E157" s="78">
        <v>52000</v>
      </c>
      <c r="F157" s="62">
        <v>1492.4</v>
      </c>
      <c r="G157" s="62">
        <v>2136.27</v>
      </c>
      <c r="H157" s="62">
        <v>1580.8</v>
      </c>
      <c r="I157" s="62">
        <v>152.6</v>
      </c>
      <c r="J157" s="61">
        <f>SUM(F157:I157)</f>
        <v>5362.0700000000006</v>
      </c>
      <c r="K157" s="62">
        <f>E157-J157</f>
        <v>46637.93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3" t="s">
        <v>71</v>
      </c>
      <c r="B158" s="13" t="s">
        <v>176</v>
      </c>
      <c r="C158" s="16" t="s">
        <v>99</v>
      </c>
      <c r="D158" s="96" t="s">
        <v>197</v>
      </c>
      <c r="E158" s="78">
        <v>40000</v>
      </c>
      <c r="F158" s="62">
        <v>1148</v>
      </c>
      <c r="G158" s="62">
        <v>442.65</v>
      </c>
      <c r="H158" s="62">
        <v>1216</v>
      </c>
      <c r="I158" s="62">
        <v>25</v>
      </c>
      <c r="J158" s="61">
        <f t="shared" ref="J158" si="88">SUM(F158:I158)</f>
        <v>2831.65</v>
      </c>
      <c r="K158" s="62">
        <f t="shared" ref="K158" si="89">E158-J158</f>
        <v>37168.35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7" customFormat="1" x14ac:dyDescent="0.25">
      <c r="A159" s="13" t="s">
        <v>105</v>
      </c>
      <c r="B159" s="2" t="s">
        <v>145</v>
      </c>
      <c r="C159" s="37" t="s">
        <v>99</v>
      </c>
      <c r="D159" s="88" t="s">
        <v>196</v>
      </c>
      <c r="E159" s="63">
        <v>35000</v>
      </c>
      <c r="F159" s="64">
        <v>1004.5</v>
      </c>
      <c r="G159" s="64">
        <v>0</v>
      </c>
      <c r="H159" s="64">
        <v>1064</v>
      </c>
      <c r="I159" s="64">
        <v>1375.12</v>
      </c>
      <c r="J159" s="61">
        <f t="shared" ref="J159" si="90">SUM(F159:I159)</f>
        <v>3443.62</v>
      </c>
      <c r="K159" s="62">
        <f t="shared" ref="K159" si="91">E159-J159</f>
        <v>31556.38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7" customFormat="1" x14ac:dyDescent="0.25">
      <c r="A160" s="56" t="s">
        <v>18</v>
      </c>
      <c r="B160" s="57">
        <v>4</v>
      </c>
      <c r="C160" s="58"/>
      <c r="D160" s="93"/>
      <c r="E160" s="65">
        <f t="shared" ref="E160:K160" si="92">SUBTOTAL(9,E156:E159)</f>
        <v>189000</v>
      </c>
      <c r="F160" s="65">
        <f t="shared" si="92"/>
        <v>5424.3</v>
      </c>
      <c r="G160" s="65">
        <f t="shared" si="92"/>
        <v>6441.9599999999991</v>
      </c>
      <c r="H160" s="65">
        <f t="shared" si="92"/>
        <v>5745.6</v>
      </c>
      <c r="I160" s="65">
        <f t="shared" si="92"/>
        <v>1577.7199999999998</v>
      </c>
      <c r="J160" s="65">
        <f t="shared" si="92"/>
        <v>19189.580000000002</v>
      </c>
      <c r="K160" s="65">
        <f t="shared" si="92"/>
        <v>169810.42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13"/>
      <c r="B161" s="13"/>
      <c r="C161" s="15"/>
      <c r="D161" s="85"/>
      <c r="E161" s="62"/>
      <c r="F161" s="62"/>
      <c r="G161" s="62"/>
      <c r="H161" s="62"/>
      <c r="I161" s="62"/>
      <c r="J161" s="62"/>
      <c r="K161" s="62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40" t="s">
        <v>140</v>
      </c>
      <c r="B162" s="22"/>
      <c r="C162" s="26"/>
      <c r="D162" s="92"/>
      <c r="E162" s="60"/>
      <c r="F162" s="60"/>
      <c r="G162" s="60"/>
      <c r="H162" s="60"/>
      <c r="I162" s="60"/>
      <c r="J162" s="60"/>
      <c r="K162" s="60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2" customFormat="1" x14ac:dyDescent="0.25">
      <c r="A163" s="18" t="s">
        <v>84</v>
      </c>
      <c r="B163" s="33" t="s">
        <v>181</v>
      </c>
      <c r="C163" s="34" t="s">
        <v>99</v>
      </c>
      <c r="D163" s="100" t="s">
        <v>196</v>
      </c>
      <c r="E163" s="79">
        <v>25200</v>
      </c>
      <c r="F163" s="79">
        <v>723.24</v>
      </c>
      <c r="G163" s="79">
        <v>0</v>
      </c>
      <c r="H163" s="79">
        <v>766.08</v>
      </c>
      <c r="I163" s="79">
        <v>25</v>
      </c>
      <c r="J163" s="61">
        <f>SUM(F163:I163)</f>
        <v>1514.3200000000002</v>
      </c>
      <c r="K163" s="62">
        <f>E163-J163</f>
        <v>23685.68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7" customFormat="1" x14ac:dyDescent="0.25">
      <c r="A164" s="33" t="s">
        <v>91</v>
      </c>
      <c r="B164" s="33" t="s">
        <v>181</v>
      </c>
      <c r="C164" s="36" t="s">
        <v>99</v>
      </c>
      <c r="D164" s="101" t="s">
        <v>196</v>
      </c>
      <c r="E164" s="79">
        <v>43000</v>
      </c>
      <c r="F164" s="79">
        <v>1234.0999999999999</v>
      </c>
      <c r="G164" s="79">
        <v>866.06</v>
      </c>
      <c r="H164" s="79">
        <v>1307.2</v>
      </c>
      <c r="I164" s="79">
        <v>25</v>
      </c>
      <c r="J164" s="61">
        <f t="shared" ref="J164" si="93">SUM(F164:I164)</f>
        <v>3432.3599999999997</v>
      </c>
      <c r="K164" s="62">
        <f t="shared" ref="K164" si="94">E164-J164</f>
        <v>39567.64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7" customFormat="1" x14ac:dyDescent="0.25">
      <c r="A165" s="56" t="s">
        <v>18</v>
      </c>
      <c r="B165" s="57">
        <v>2</v>
      </c>
      <c r="C165" s="58"/>
      <c r="D165" s="93"/>
      <c r="E165" s="65">
        <f t="shared" ref="E165:K165" si="95">SUBTOTAL(9,E162:E164)</f>
        <v>68200</v>
      </c>
      <c r="F165" s="65">
        <f t="shared" si="95"/>
        <v>1957.34</v>
      </c>
      <c r="G165" s="65">
        <f t="shared" si="95"/>
        <v>866.06</v>
      </c>
      <c r="H165" s="65">
        <f t="shared" si="95"/>
        <v>2073.2800000000002</v>
      </c>
      <c r="I165" s="65">
        <f t="shared" si="95"/>
        <v>50</v>
      </c>
      <c r="J165" s="65">
        <f t="shared" si="95"/>
        <v>4946.68</v>
      </c>
      <c r="K165" s="65">
        <f t="shared" si="95"/>
        <v>63253.32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2" customFormat="1" x14ac:dyDescent="0.25">
      <c r="A166" s="41"/>
      <c r="B166" s="41"/>
      <c r="C166" s="42"/>
      <c r="D166" s="97"/>
      <c r="E166" s="73"/>
      <c r="F166" s="73"/>
      <c r="G166" s="73"/>
      <c r="H166" s="73"/>
      <c r="I166" s="73"/>
      <c r="J166" s="73"/>
      <c r="K166" s="73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s="32" customFormat="1" x14ac:dyDescent="0.25">
      <c r="A167" s="43" t="s">
        <v>141</v>
      </c>
      <c r="B167" s="41"/>
      <c r="C167" s="42"/>
      <c r="D167" s="97"/>
      <c r="E167" s="73"/>
      <c r="F167" s="73"/>
      <c r="G167" s="73"/>
      <c r="H167" s="73"/>
      <c r="I167" s="73"/>
      <c r="J167" s="73"/>
      <c r="K167" s="73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9" spans="1:27" s="32" customFormat="1" x14ac:dyDescent="0.25">
      <c r="A169" s="18" t="s">
        <v>79</v>
      </c>
      <c r="B169" s="33" t="s">
        <v>183</v>
      </c>
      <c r="C169" s="34" t="s">
        <v>99</v>
      </c>
      <c r="D169" s="100" t="s">
        <v>196</v>
      </c>
      <c r="E169" s="79">
        <v>62000</v>
      </c>
      <c r="F169" s="79">
        <v>1779.4</v>
      </c>
      <c r="G169" s="79">
        <v>3863.04</v>
      </c>
      <c r="H169" s="79">
        <v>1884.8</v>
      </c>
      <c r="I169" s="79">
        <v>25</v>
      </c>
      <c r="J169" s="61">
        <f>SUM(F169:I169)</f>
        <v>7552.2400000000007</v>
      </c>
      <c r="K169" s="62">
        <f>E169-J169</f>
        <v>54447.76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109</v>
      </c>
      <c r="B170" s="33" t="s">
        <v>110</v>
      </c>
      <c r="C170" s="34" t="s">
        <v>99</v>
      </c>
      <c r="D170" s="100" t="s">
        <v>197</v>
      </c>
      <c r="E170" s="79">
        <v>47500</v>
      </c>
      <c r="F170" s="79">
        <v>1363.25</v>
      </c>
      <c r="G170" s="79">
        <v>1501.16</v>
      </c>
      <c r="H170" s="79">
        <v>1444</v>
      </c>
      <c r="I170" s="79">
        <v>25</v>
      </c>
      <c r="J170" s="61">
        <f>SUM(F170:I170)</f>
        <v>4333.41</v>
      </c>
      <c r="K170" s="62">
        <f>E170-J170</f>
        <v>43166.59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33" t="s">
        <v>77</v>
      </c>
      <c r="B171" s="33" t="s">
        <v>57</v>
      </c>
      <c r="C171" s="34" t="s">
        <v>168</v>
      </c>
      <c r="D171" s="100" t="s">
        <v>196</v>
      </c>
      <c r="E171" s="79">
        <v>10000</v>
      </c>
      <c r="F171" s="79">
        <v>287</v>
      </c>
      <c r="G171" s="79">
        <v>0</v>
      </c>
      <c r="H171" s="79">
        <v>304</v>
      </c>
      <c r="I171" s="79">
        <v>1375.12</v>
      </c>
      <c r="J171" s="61">
        <f>SUM(F171:I171)</f>
        <v>1966.12</v>
      </c>
      <c r="K171" s="62">
        <f>E171-J171</f>
        <v>8033.88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83</v>
      </c>
      <c r="B172" s="33" t="s">
        <v>58</v>
      </c>
      <c r="C172" s="34" t="s">
        <v>99</v>
      </c>
      <c r="D172" s="100" t="s">
        <v>196</v>
      </c>
      <c r="E172" s="79">
        <v>25200</v>
      </c>
      <c r="F172" s="79">
        <v>723.24</v>
      </c>
      <c r="G172" s="79">
        <v>0</v>
      </c>
      <c r="H172" s="79">
        <v>766.08</v>
      </c>
      <c r="I172" s="79">
        <v>25</v>
      </c>
      <c r="J172" s="61">
        <f>SUM(F172:I172)</f>
        <v>1514.3200000000002</v>
      </c>
      <c r="K172" s="62">
        <f>E172-J172</f>
        <v>23685.68</v>
      </c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86</v>
      </c>
      <c r="B173" s="33" t="s">
        <v>182</v>
      </c>
      <c r="C173" s="34" t="s">
        <v>99</v>
      </c>
      <c r="D173" s="100" t="s">
        <v>197</v>
      </c>
      <c r="E173" s="79">
        <v>25200</v>
      </c>
      <c r="F173" s="79">
        <v>723.24</v>
      </c>
      <c r="G173" s="79">
        <v>0</v>
      </c>
      <c r="H173" s="79">
        <v>766.08</v>
      </c>
      <c r="I173" s="79">
        <v>7000.03</v>
      </c>
      <c r="J173" s="61">
        <f t="shared" ref="J173:J182" si="96">SUM(F173:I173)</f>
        <v>8489.35</v>
      </c>
      <c r="K173" s="62">
        <f t="shared" ref="K173:K182" si="97">E173-J173</f>
        <v>16710.650000000001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89</v>
      </c>
      <c r="B174" s="33" t="s">
        <v>182</v>
      </c>
      <c r="C174" s="34" t="s">
        <v>99</v>
      </c>
      <c r="D174" s="100" t="s">
        <v>196</v>
      </c>
      <c r="E174" s="79">
        <v>25200</v>
      </c>
      <c r="F174" s="79">
        <v>723.24</v>
      </c>
      <c r="G174" s="79">
        <v>0</v>
      </c>
      <c r="H174" s="79">
        <v>766.08</v>
      </c>
      <c r="I174" s="79">
        <v>25</v>
      </c>
      <c r="J174" s="61">
        <f t="shared" ref="J174" si="98">SUM(F174:I174)</f>
        <v>1514.3200000000002</v>
      </c>
      <c r="K174" s="62">
        <f t="shared" ref="K174" si="99">E174-J174</f>
        <v>23685.68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38</v>
      </c>
      <c r="B175" s="13" t="s">
        <v>182</v>
      </c>
      <c r="C175" s="14" t="s">
        <v>99</v>
      </c>
      <c r="D175" s="94" t="s">
        <v>196</v>
      </c>
      <c r="E175" s="66">
        <v>25200</v>
      </c>
      <c r="F175" s="66">
        <v>723.24</v>
      </c>
      <c r="G175" s="66">
        <v>0</v>
      </c>
      <c r="H175" s="66">
        <v>766.08</v>
      </c>
      <c r="I175" s="66">
        <v>25</v>
      </c>
      <c r="J175" s="61">
        <f t="shared" si="96"/>
        <v>1514.3200000000002</v>
      </c>
      <c r="K175" s="62">
        <f t="shared" si="97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81</v>
      </c>
      <c r="B176" s="33" t="s">
        <v>182</v>
      </c>
      <c r="C176" s="34" t="s">
        <v>99</v>
      </c>
      <c r="D176" s="100" t="s">
        <v>196</v>
      </c>
      <c r="E176" s="79">
        <v>47500</v>
      </c>
      <c r="F176" s="79">
        <v>1363.25</v>
      </c>
      <c r="G176" s="79">
        <v>1501.16</v>
      </c>
      <c r="H176" s="79">
        <v>1444</v>
      </c>
      <c r="I176" s="79">
        <v>25</v>
      </c>
      <c r="J176" s="61">
        <f t="shared" si="96"/>
        <v>4333.41</v>
      </c>
      <c r="K176" s="62">
        <f t="shared" si="97"/>
        <v>43166.59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90</v>
      </c>
      <c r="B177" s="33" t="s">
        <v>182</v>
      </c>
      <c r="C177" s="34" t="s">
        <v>99</v>
      </c>
      <c r="D177" s="100" t="s">
        <v>196</v>
      </c>
      <c r="E177" s="79">
        <v>25200</v>
      </c>
      <c r="F177" s="79">
        <v>723.24</v>
      </c>
      <c r="G177" s="79">
        <v>0</v>
      </c>
      <c r="H177" s="79">
        <v>766.08</v>
      </c>
      <c r="I177" s="79">
        <v>25</v>
      </c>
      <c r="J177" s="61">
        <f t="shared" si="96"/>
        <v>1514.3200000000002</v>
      </c>
      <c r="K177" s="62">
        <f t="shared" si="97"/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87</v>
      </c>
      <c r="B178" s="33" t="s">
        <v>182</v>
      </c>
      <c r="C178" s="34" t="s">
        <v>99</v>
      </c>
      <c r="D178" s="100" t="s">
        <v>196</v>
      </c>
      <c r="E178" s="79">
        <v>25200</v>
      </c>
      <c r="F178" s="79">
        <v>723.24</v>
      </c>
      <c r="G178" s="79">
        <v>0</v>
      </c>
      <c r="H178" s="79">
        <v>766.08</v>
      </c>
      <c r="I178" s="79">
        <v>25</v>
      </c>
      <c r="J178" s="61">
        <f t="shared" si="96"/>
        <v>1514.3200000000002</v>
      </c>
      <c r="K178" s="62">
        <f t="shared" si="97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85</v>
      </c>
      <c r="B179" s="33" t="s">
        <v>182</v>
      </c>
      <c r="C179" s="34" t="s">
        <v>99</v>
      </c>
      <c r="D179" s="100" t="s">
        <v>197</v>
      </c>
      <c r="E179" s="79">
        <v>25200</v>
      </c>
      <c r="F179" s="79">
        <v>723.24</v>
      </c>
      <c r="G179" s="79">
        <v>0</v>
      </c>
      <c r="H179" s="79">
        <v>766.08</v>
      </c>
      <c r="I179" s="79">
        <v>25</v>
      </c>
      <c r="J179" s="61">
        <f t="shared" si="96"/>
        <v>1514.3200000000002</v>
      </c>
      <c r="K179" s="62">
        <f t="shared" si="97"/>
        <v>23685.68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2" customFormat="1" x14ac:dyDescent="0.25">
      <c r="A180" s="18" t="s">
        <v>82</v>
      </c>
      <c r="B180" s="33" t="s">
        <v>182</v>
      </c>
      <c r="C180" s="34" t="s">
        <v>99</v>
      </c>
      <c r="D180" s="100" t="s">
        <v>196</v>
      </c>
      <c r="E180" s="79">
        <v>25200</v>
      </c>
      <c r="F180" s="79">
        <v>723.24</v>
      </c>
      <c r="G180" s="79">
        <v>0</v>
      </c>
      <c r="H180" s="79">
        <v>766.08</v>
      </c>
      <c r="I180" s="79">
        <v>25</v>
      </c>
      <c r="J180" s="61">
        <f t="shared" si="96"/>
        <v>1514.3200000000002</v>
      </c>
      <c r="K180" s="62">
        <f t="shared" si="97"/>
        <v>23685.68</v>
      </c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s="32" customFormat="1" x14ac:dyDescent="0.25">
      <c r="A181" s="18" t="s">
        <v>122</v>
      </c>
      <c r="B181" s="33" t="s">
        <v>182</v>
      </c>
      <c r="C181" s="34" t="s">
        <v>99</v>
      </c>
      <c r="D181" s="100" t="s">
        <v>197</v>
      </c>
      <c r="E181" s="79">
        <v>25200</v>
      </c>
      <c r="F181" s="79">
        <v>723.24</v>
      </c>
      <c r="G181" s="79">
        <v>0</v>
      </c>
      <c r="H181" s="79">
        <v>766.08</v>
      </c>
      <c r="I181" s="79">
        <v>25</v>
      </c>
      <c r="J181" s="61">
        <f t="shared" si="96"/>
        <v>1514.3200000000002</v>
      </c>
      <c r="K181" s="62">
        <f t="shared" si="97"/>
        <v>23685.68</v>
      </c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s="37" customFormat="1" x14ac:dyDescent="0.25">
      <c r="A182" s="18" t="s">
        <v>123</v>
      </c>
      <c r="B182" s="33" t="s">
        <v>182</v>
      </c>
      <c r="C182" s="34" t="s">
        <v>99</v>
      </c>
      <c r="D182" s="100" t="s">
        <v>197</v>
      </c>
      <c r="E182" s="66">
        <v>25200</v>
      </c>
      <c r="F182" s="66">
        <v>723.24</v>
      </c>
      <c r="G182" s="66">
        <v>0</v>
      </c>
      <c r="H182" s="66">
        <v>766.08</v>
      </c>
      <c r="I182" s="66">
        <v>25</v>
      </c>
      <c r="J182" s="61">
        <f t="shared" si="96"/>
        <v>1514.3200000000002</v>
      </c>
      <c r="K182" s="62">
        <f t="shared" si="97"/>
        <v>23685.68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37" customFormat="1" x14ac:dyDescent="0.25">
      <c r="A183" s="56" t="s">
        <v>18</v>
      </c>
      <c r="B183" s="57">
        <v>14</v>
      </c>
      <c r="C183" s="58"/>
      <c r="D183" s="93"/>
      <c r="E183" s="65">
        <f>SUM(E169:E182)</f>
        <v>419000</v>
      </c>
      <c r="F183" s="65">
        <f t="shared" ref="F183:K183" si="100">SUBTOTAL(9,F169:F182)</f>
        <v>12025.3</v>
      </c>
      <c r="G183" s="65">
        <f t="shared" si="100"/>
        <v>6865.36</v>
      </c>
      <c r="H183" s="65">
        <f t="shared" si="100"/>
        <v>12737.6</v>
      </c>
      <c r="I183" s="65">
        <f t="shared" si="100"/>
        <v>8675.15</v>
      </c>
      <c r="J183" s="65">
        <f t="shared" si="100"/>
        <v>40303.410000000003</v>
      </c>
      <c r="K183" s="65">
        <f t="shared" si="100"/>
        <v>378696.58999999997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32" customFormat="1" x14ac:dyDescent="0.25">
      <c r="A184" s="41"/>
      <c r="B184" s="41"/>
      <c r="C184" s="42"/>
      <c r="D184" s="97"/>
      <c r="E184" s="73"/>
      <c r="F184" s="73"/>
      <c r="G184" s="73"/>
      <c r="H184" s="73"/>
      <c r="I184" s="73"/>
      <c r="J184" s="73"/>
      <c r="K184" s="73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x14ac:dyDescent="0.25">
      <c r="A185" s="53" t="s">
        <v>95</v>
      </c>
      <c r="B185" s="54">
        <f>+B17+B23+B28+B34+B43+B47+B53+B64+B68+B78+B85+B105+B111+B114+B122+B128+B136+B144+B149+B153+B160+B165+B183</f>
        <v>98</v>
      </c>
      <c r="C185" s="55"/>
      <c r="D185" s="102"/>
      <c r="E185" s="80">
        <f>+E17+E23+E28+E34+E43+E47+E53+E64+E68+E78+E85+E105+E111+E114+E122+E128+E136+E144+E149+E153+E160+E165+E183</f>
        <v>4288440.26</v>
      </c>
      <c r="F185" s="80">
        <f>+F17+F23+F28+F34+F43+F47+F53+F64+F68+F78+F85+F105+F111+F114+F122+F128+F136+F144+F149+F153+F160+F165+F183</f>
        <v>123078.24000000002</v>
      </c>
      <c r="G185" s="80">
        <f>+G17+G23+G28+G34+G43+G47+G53+G64+G68+G78+G114+G122+G128+G136+G144+G149+G153+G160+G165+G183</f>
        <v>206721.27999999997</v>
      </c>
      <c r="H185" s="80">
        <f>+H17+H23+H28+H34+H43+H47+H53+H64+H68+H78+H85+H105+H111+H114+H122+H128+H136+H144+H149+H153+H160+H165+H183</f>
        <v>128016.39000000003</v>
      </c>
      <c r="I185" s="80">
        <f>+I17+I23+I28+I34+I43+I47+I53+I64+I68+I78+I85+I105+I111+I114+I122+I128+I136+I144+I149+I153+I160+I165+I183</f>
        <v>52201.229999999996</v>
      </c>
      <c r="J185" s="80">
        <f>+J17+J23+J28+J34+J43+J47+J53+J64+J68+J78+J85+J105+J111+J114+J122+J128+J136+J144+J149+J153+J160+J165+J183</f>
        <v>510017.14</v>
      </c>
      <c r="K185" s="80">
        <f>+K17+K23+K28+K34+K43+K47+K53+K64+K68+K78+K85+K105+K111+K114+K122+K128+K136+K144+K149+K153+K160+K165+K183</f>
        <v>3778423.1199999992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29" customFormat="1" x14ac:dyDescent="0.25">
      <c r="A186" s="3"/>
      <c r="B186" s="3"/>
      <c r="C186" s="8"/>
      <c r="D186" s="103"/>
      <c r="E186" s="63"/>
      <c r="F186" s="63"/>
      <c r="G186" s="63"/>
      <c r="H186" s="63"/>
      <c r="I186" s="63"/>
      <c r="J186" s="63"/>
      <c r="K186" s="63"/>
      <c r="L186" s="19"/>
      <c r="M186" s="1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x14ac:dyDescent="0.35">
      <c r="A187" s="50"/>
      <c r="B187" s="51"/>
      <c r="C187" s="51"/>
      <c r="D187" s="104"/>
      <c r="E187" s="81"/>
      <c r="F187" s="82"/>
      <c r="G187" s="82"/>
      <c r="H187" s="82"/>
      <c r="I187" s="82"/>
      <c r="J187" s="82"/>
      <c r="K187" s="82"/>
      <c r="L187" s="19"/>
      <c r="M187" s="1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s="37" customFormat="1" ht="21" x14ac:dyDescent="0.35">
      <c r="A188" s="50"/>
      <c r="B188" s="51"/>
      <c r="C188" s="51"/>
      <c r="D188" s="104"/>
      <c r="E188" s="81"/>
      <c r="F188" s="82"/>
      <c r="G188" s="82"/>
      <c r="H188" s="82"/>
      <c r="I188" s="82"/>
      <c r="J188" s="82"/>
      <c r="K188" s="82"/>
      <c r="L188" s="19"/>
      <c r="M188" s="1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s="37" customFormat="1" ht="21" x14ac:dyDescent="0.35">
      <c r="A189" s="50"/>
      <c r="B189" s="51"/>
      <c r="C189" s="51"/>
      <c r="D189" s="104"/>
      <c r="E189" s="81"/>
      <c r="F189" s="82"/>
      <c r="G189" s="82"/>
      <c r="H189" s="82"/>
      <c r="I189" s="82"/>
      <c r="J189" s="82"/>
      <c r="K189" s="82"/>
      <c r="L189" s="19"/>
      <c r="M189" s="1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s="37" customFormat="1" ht="23.25" x14ac:dyDescent="0.35">
      <c r="A190" s="115" t="s">
        <v>200</v>
      </c>
      <c r="B190" s="51"/>
      <c r="C190" s="51"/>
      <c r="D190" s="50"/>
      <c r="E190" s="82"/>
      <c r="F190" s="51"/>
      <c r="G190" s="108"/>
      <c r="H190" s="107"/>
      <c r="I190" s="109"/>
      <c r="J190" s="109"/>
      <c r="K190" s="19"/>
      <c r="L190" s="1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7" s="37" customFormat="1" ht="23.25" x14ac:dyDescent="0.35">
      <c r="A191" s="116" t="s">
        <v>201</v>
      </c>
      <c r="B191" s="51"/>
      <c r="C191" s="51"/>
      <c r="D191" s="107"/>
      <c r="E191" s="51"/>
      <c r="F191" s="51"/>
      <c r="G191" s="108"/>
      <c r="H191" s="50"/>
      <c r="I191" s="109"/>
      <c r="J191" s="109"/>
      <c r="K191" s="106"/>
      <c r="L191" s="10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7" s="37" customFormat="1" ht="21" hidden="1" x14ac:dyDescent="0.35">
      <c r="A192" s="117" t="s">
        <v>171</v>
      </c>
      <c r="B192" s="117"/>
      <c r="C192" s="117"/>
      <c r="D192" s="117"/>
      <c r="E192" s="117"/>
      <c r="F192" s="117"/>
      <c r="G192" s="117"/>
      <c r="H192" s="117"/>
      <c r="I192" s="117"/>
      <c r="J192" s="11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7" s="37" customFormat="1" hidden="1" x14ac:dyDescent="0.25">
      <c r="A193" s="3"/>
      <c r="B193" s="3"/>
      <c r="C193" s="8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7" s="37" customFormat="1" hidden="1" x14ac:dyDescent="0.25">
      <c r="A194" s="3"/>
      <c r="B194" s="3"/>
      <c r="C194" s="8"/>
      <c r="D194" s="19"/>
      <c r="E194" s="19"/>
      <c r="F194" s="19"/>
      <c r="G194" s="19"/>
      <c r="H194" s="19"/>
      <c r="I194" s="19"/>
      <c r="J194" s="1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7" s="37" customFormat="1" hidden="1" x14ac:dyDescent="0.25">
      <c r="A195" s="3"/>
      <c r="B195" s="3"/>
      <c r="C195" s="8"/>
      <c r="D195" s="19"/>
      <c r="E195" s="19"/>
      <c r="F195" s="19"/>
      <c r="G195" s="19"/>
      <c r="H195" s="19"/>
      <c r="I195" s="19"/>
      <c r="J195" s="1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7" s="37" customFormat="1" x14ac:dyDescent="0.25">
      <c r="A196" s="3"/>
      <c r="B196" s="3"/>
      <c r="C196" s="8"/>
      <c r="D196" s="19"/>
      <c r="E196" s="19"/>
      <c r="F196" s="19"/>
      <c r="G196" s="19"/>
      <c r="H196" s="19"/>
      <c r="I196" s="19"/>
      <c r="J196" s="1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7" x14ac:dyDescent="0.25">
      <c r="A197" s="3"/>
      <c r="B197" s="3"/>
      <c r="C197" s="8"/>
      <c r="D197" s="103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3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3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3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3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3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3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3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3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3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3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3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3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3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3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3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3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3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3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3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3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3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3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3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3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3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3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3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3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3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3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3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3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3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3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3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3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3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3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3"/>
      <c r="E236" s="63"/>
      <c r="F236" s="63"/>
      <c r="G236" s="63"/>
      <c r="H236" s="63"/>
      <c r="I236" s="63"/>
      <c r="J236" s="63"/>
      <c r="K236" s="6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3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3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3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3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3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3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3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3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3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3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3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3"/>
      <c r="E248" s="63"/>
      <c r="F248" s="63"/>
      <c r="G248" s="63"/>
      <c r="H248" s="63"/>
      <c r="I248" s="63"/>
      <c r="J248" s="63"/>
      <c r="K248" s="6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3"/>
      <c r="E249" s="63"/>
      <c r="F249" s="63"/>
      <c r="G249" s="63"/>
      <c r="H249" s="63"/>
      <c r="I249" s="63"/>
      <c r="J249" s="63"/>
      <c r="K249" s="6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3"/>
      <c r="E250" s="63"/>
      <c r="F250" s="63"/>
      <c r="G250" s="63"/>
      <c r="H250" s="63"/>
      <c r="I250" s="63"/>
      <c r="J250" s="63"/>
      <c r="K250" s="6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3"/>
      <c r="E251" s="63"/>
      <c r="F251" s="63"/>
      <c r="G251" s="63"/>
      <c r="H251" s="63"/>
      <c r="I251" s="63"/>
      <c r="J251" s="63"/>
      <c r="K251" s="6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3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3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3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3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3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3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3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3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3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3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3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3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3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3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3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3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3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3"/>
      <c r="E269" s="63"/>
      <c r="F269" s="63"/>
      <c r="G269" s="63"/>
      <c r="H269" s="63"/>
      <c r="I269" s="63"/>
      <c r="J269" s="63"/>
      <c r="K269" s="6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3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3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3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3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3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3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3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3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3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3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3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3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3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3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3"/>
      <c r="E284" s="63"/>
      <c r="F284" s="63"/>
      <c r="G284" s="63"/>
      <c r="H284" s="63"/>
      <c r="I284" s="63"/>
      <c r="J284" s="63"/>
      <c r="K284" s="6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3"/>
      <c r="E285" s="63"/>
      <c r="F285" s="63"/>
      <c r="G285" s="63"/>
      <c r="H285" s="63"/>
      <c r="I285" s="63"/>
      <c r="J285" s="63"/>
      <c r="K285" s="6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3"/>
      <c r="E286" s="63"/>
      <c r="F286" s="63"/>
      <c r="G286" s="63"/>
      <c r="H286" s="63"/>
      <c r="I286" s="63"/>
      <c r="J286" s="63"/>
      <c r="K286" s="6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3"/>
      <c r="E287" s="63"/>
      <c r="F287" s="63"/>
      <c r="G287" s="63"/>
      <c r="H287" s="63"/>
      <c r="I287" s="63"/>
      <c r="J287" s="63"/>
      <c r="K287" s="6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3"/>
      <c r="E288" s="63"/>
      <c r="F288" s="63"/>
      <c r="G288" s="63"/>
      <c r="H288" s="63"/>
      <c r="I288" s="63"/>
      <c r="J288" s="63"/>
      <c r="K288" s="6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3"/>
      <c r="E289" s="63"/>
      <c r="F289" s="63"/>
      <c r="G289" s="63"/>
      <c r="H289" s="63"/>
      <c r="I289" s="63"/>
      <c r="J289" s="63"/>
      <c r="K289" s="6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3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3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3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3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3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3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3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3"/>
      <c r="E297" s="63"/>
      <c r="F297" s="63"/>
      <c r="G297" s="63"/>
      <c r="H297" s="63"/>
      <c r="I297" s="63"/>
      <c r="J297" s="63"/>
      <c r="K297" s="63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x14ac:dyDescent="0.25">
      <c r="A298" s="3"/>
      <c r="B298" s="3"/>
      <c r="C298" s="8"/>
      <c r="D298" s="103"/>
      <c r="E298" s="63"/>
      <c r="F298" s="63"/>
      <c r="G298" s="63"/>
      <c r="H298" s="63"/>
      <c r="I298" s="63"/>
      <c r="J298" s="63"/>
      <c r="K298" s="63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x14ac:dyDescent="0.25">
      <c r="A299" s="3"/>
      <c r="B299" s="3"/>
      <c r="C299" s="8"/>
      <c r="D299" s="103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3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3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3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3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3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3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3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3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3"/>
      <c r="E308" s="63"/>
      <c r="F308" s="63"/>
      <c r="G308" s="63"/>
      <c r="H308" s="63"/>
      <c r="I308" s="63"/>
      <c r="J308" s="63"/>
      <c r="K308" s="6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3"/>
      <c r="E309" s="63"/>
      <c r="F309" s="63"/>
      <c r="G309" s="63"/>
      <c r="H309" s="63"/>
      <c r="I309" s="63"/>
      <c r="J309" s="63"/>
      <c r="K309" s="6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3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3"/>
      <c r="E311" s="63"/>
      <c r="F311" s="63"/>
      <c r="G311" s="63"/>
      <c r="H311" s="63"/>
      <c r="I311" s="63"/>
      <c r="J311" s="63"/>
      <c r="K311" s="6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3"/>
      <c r="E312" s="63"/>
      <c r="F312" s="63"/>
      <c r="G312" s="63"/>
      <c r="H312" s="63"/>
      <c r="I312" s="63"/>
      <c r="J312" s="63"/>
      <c r="K312" s="6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3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3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3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3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3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3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3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3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3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3"/>
      <c r="E322" s="63"/>
      <c r="F322" s="63"/>
      <c r="G322" s="63"/>
      <c r="H322" s="63"/>
      <c r="I322" s="63"/>
      <c r="J322" s="63"/>
      <c r="K322" s="6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3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3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3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3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3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3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3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3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3"/>
      <c r="E331" s="63"/>
      <c r="F331" s="63"/>
      <c r="G331" s="63"/>
      <c r="H331" s="63"/>
      <c r="I331" s="63"/>
      <c r="J331" s="63"/>
      <c r="K331" s="6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3"/>
      <c r="E332" s="63"/>
      <c r="F332" s="63"/>
      <c r="G332" s="63"/>
      <c r="H332" s="63"/>
      <c r="I332" s="63"/>
      <c r="J332" s="63"/>
      <c r="K332" s="6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3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3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3"/>
      <c r="E335" s="63"/>
      <c r="F335" s="63"/>
      <c r="G335" s="63"/>
      <c r="H335" s="63"/>
      <c r="I335" s="63"/>
      <c r="J335" s="63"/>
      <c r="K335" s="6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3"/>
      <c r="E336" s="63"/>
      <c r="F336" s="63"/>
      <c r="G336" s="63"/>
      <c r="H336" s="63"/>
      <c r="I336" s="63"/>
      <c r="J336" s="63"/>
      <c r="K336" s="6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3"/>
      <c r="E337" s="63"/>
      <c r="F337" s="63"/>
      <c r="G337" s="63"/>
      <c r="H337" s="63"/>
      <c r="I337" s="63"/>
      <c r="J337" s="63"/>
      <c r="K337" s="6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3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3"/>
      <c r="E339" s="63"/>
      <c r="F339" s="63"/>
      <c r="G339" s="63"/>
      <c r="H339" s="63"/>
      <c r="I339" s="63"/>
      <c r="J339" s="63"/>
      <c r="K339" s="6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3"/>
      <c r="E340" s="63"/>
      <c r="F340" s="63"/>
      <c r="G340" s="63"/>
      <c r="H340" s="63"/>
      <c r="I340" s="63"/>
      <c r="J340" s="63"/>
      <c r="K340" s="6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3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3"/>
      <c r="E342" s="63"/>
      <c r="F342" s="63"/>
      <c r="G342" s="63"/>
      <c r="H342" s="63"/>
      <c r="I342" s="63"/>
      <c r="J342" s="63"/>
      <c r="K342" s="6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3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3"/>
      <c r="B344" s="3"/>
      <c r="C344" s="8"/>
      <c r="D344" s="103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3"/>
      <c r="B345" s="3"/>
      <c r="C345" s="8"/>
      <c r="D345" s="103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3"/>
      <c r="B346" s="3"/>
      <c r="C346" s="8"/>
      <c r="D346" s="103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3"/>
      <c r="B347" s="3"/>
      <c r="C347" s="8"/>
      <c r="D347" s="103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3"/>
      <c r="B348" s="3"/>
      <c r="C348" s="8"/>
      <c r="D348" s="103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3"/>
      <c r="B349" s="3"/>
      <c r="C349" s="8"/>
      <c r="D349" s="103"/>
      <c r="E349" s="63"/>
      <c r="F349" s="63"/>
      <c r="G349" s="63"/>
      <c r="H349" s="63"/>
      <c r="I349" s="63"/>
      <c r="J349" s="63"/>
      <c r="K349" s="6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8"/>
      <c r="D350" s="103"/>
      <c r="E350" s="63"/>
      <c r="F350" s="63"/>
      <c r="G350" s="63"/>
      <c r="H350" s="63"/>
      <c r="I350" s="63"/>
      <c r="J350" s="63"/>
      <c r="K350" s="6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8"/>
      <c r="D351" s="103"/>
      <c r="E351" s="63"/>
      <c r="F351" s="63"/>
      <c r="G351" s="63"/>
      <c r="H351" s="63"/>
      <c r="I351" s="63"/>
      <c r="J351" s="63"/>
      <c r="K351" s="6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3"/>
      <c r="E352" s="63"/>
      <c r="F352" s="63"/>
      <c r="G352" s="63"/>
      <c r="H352" s="63"/>
      <c r="I352" s="63"/>
      <c r="J352" s="63"/>
      <c r="K352" s="6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3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3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3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3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3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3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3"/>
      <c r="E359" s="63"/>
      <c r="F359" s="63"/>
      <c r="G359" s="63"/>
      <c r="H359" s="63"/>
      <c r="I359" s="63"/>
      <c r="J359" s="63"/>
      <c r="K359" s="6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3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3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3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3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3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3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3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3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3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3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3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3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3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3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3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3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3"/>
      <c r="E376" s="63"/>
      <c r="F376" s="63"/>
      <c r="G376" s="63"/>
      <c r="H376" s="63"/>
      <c r="I376" s="63"/>
      <c r="J376" s="63"/>
      <c r="K376" s="6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3"/>
      <c r="E377" s="63"/>
      <c r="F377" s="63"/>
      <c r="G377" s="63"/>
      <c r="H377" s="63"/>
      <c r="I377" s="63"/>
      <c r="J377" s="63"/>
      <c r="K377" s="6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3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3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3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3"/>
      <c r="E381" s="63"/>
      <c r="F381" s="63"/>
      <c r="G381" s="63"/>
      <c r="H381" s="63"/>
      <c r="I381" s="63"/>
      <c r="J381" s="63"/>
      <c r="K381" s="6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8"/>
      <c r="D382" s="103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3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3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3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3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3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3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3"/>
      <c r="E389" s="63"/>
      <c r="F389" s="63"/>
      <c r="G389" s="63"/>
      <c r="H389" s="63"/>
      <c r="I389" s="63"/>
      <c r="J389" s="63"/>
      <c r="K389" s="63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3"/>
      <c r="E390" s="63"/>
      <c r="F390" s="63"/>
      <c r="G390" s="63"/>
      <c r="H390" s="63"/>
      <c r="I390" s="63"/>
      <c r="J390" s="63"/>
      <c r="K390" s="6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3"/>
      <c r="E391" s="63"/>
      <c r="F391" s="63"/>
      <c r="G391" s="63"/>
      <c r="H391" s="63"/>
      <c r="I391" s="63"/>
      <c r="J391" s="63"/>
      <c r="K391" s="6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3"/>
      <c r="E392" s="63"/>
      <c r="F392" s="63"/>
      <c r="G392" s="63"/>
      <c r="H392" s="63"/>
      <c r="I392" s="63"/>
      <c r="J392" s="63"/>
      <c r="K392" s="6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3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3"/>
      <c r="E394" s="63"/>
      <c r="F394" s="63"/>
      <c r="G394" s="63"/>
      <c r="H394" s="63"/>
      <c r="I394" s="63"/>
      <c r="J394" s="63"/>
      <c r="K394" s="63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3"/>
      <c r="E395" s="63"/>
      <c r="F395" s="63"/>
      <c r="G395" s="63"/>
      <c r="H395" s="63"/>
      <c r="I395" s="63"/>
      <c r="J395" s="63"/>
      <c r="K395" s="63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3"/>
      <c r="E396" s="63"/>
      <c r="F396" s="63"/>
      <c r="G396" s="63"/>
      <c r="H396" s="63"/>
      <c r="I396" s="63"/>
      <c r="J396" s="63"/>
      <c r="K396" s="6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3"/>
      <c r="E397" s="63"/>
      <c r="F397" s="63"/>
      <c r="G397" s="63"/>
      <c r="H397" s="63"/>
      <c r="I397" s="63"/>
      <c r="J397" s="63"/>
      <c r="K397" s="6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3"/>
      <c r="E398" s="63"/>
      <c r="F398" s="63"/>
      <c r="G398" s="63"/>
      <c r="H398" s="63"/>
      <c r="I398" s="63"/>
      <c r="J398" s="63"/>
      <c r="K398" s="63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3"/>
      <c r="E399" s="63"/>
      <c r="F399" s="63"/>
      <c r="G399" s="63"/>
      <c r="H399" s="63"/>
      <c r="I399" s="63"/>
      <c r="J399" s="63"/>
      <c r="K399" s="63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4"/>
      <c r="AA399" s="4"/>
    </row>
    <row r="400" spans="1:27" x14ac:dyDescent="0.25">
      <c r="A400" s="3"/>
      <c r="B400" s="3"/>
      <c r="C400" s="8"/>
      <c r="D400" s="103"/>
      <c r="E400" s="63"/>
      <c r="F400" s="63"/>
      <c r="G400" s="63"/>
      <c r="H400" s="63"/>
      <c r="I400" s="63"/>
      <c r="J400" s="63"/>
      <c r="K400" s="63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4"/>
      <c r="AA400" s="4"/>
    </row>
    <row r="401" spans="1:27" x14ac:dyDescent="0.25">
      <c r="A401" s="3"/>
      <c r="B401" s="3"/>
      <c r="C401" s="8"/>
      <c r="D401" s="103"/>
      <c r="E401" s="63"/>
      <c r="F401" s="63"/>
      <c r="G401" s="63"/>
      <c r="H401" s="63"/>
      <c r="I401" s="63"/>
      <c r="J401" s="63"/>
      <c r="K401" s="63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3"/>
      <c r="E402" s="63"/>
      <c r="F402" s="63"/>
      <c r="G402" s="63"/>
      <c r="H402" s="63"/>
      <c r="I402" s="63"/>
      <c r="J402" s="63"/>
      <c r="K402" s="63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4"/>
      <c r="AA402" s="4"/>
    </row>
    <row r="403" spans="1:27" x14ac:dyDescent="0.25">
      <c r="A403" s="3"/>
      <c r="B403" s="3"/>
      <c r="C403" s="8"/>
      <c r="D403" s="103"/>
      <c r="E403" s="63"/>
      <c r="F403" s="63"/>
      <c r="G403" s="63"/>
      <c r="H403" s="63"/>
      <c r="I403" s="63"/>
      <c r="J403" s="63"/>
      <c r="K403" s="63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4"/>
      <c r="AA403" s="4"/>
    </row>
    <row r="404" spans="1:27" x14ac:dyDescent="0.25">
      <c r="A404" s="3"/>
      <c r="B404" s="3"/>
      <c r="C404" s="8"/>
      <c r="D404" s="103"/>
      <c r="E404" s="63"/>
      <c r="F404" s="63"/>
      <c r="G404" s="63"/>
      <c r="H404" s="63"/>
      <c r="I404" s="63"/>
      <c r="J404" s="63"/>
      <c r="K404" s="63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4"/>
      <c r="W404" s="4"/>
      <c r="X404" s="4"/>
      <c r="Y404" s="4"/>
      <c r="Z404" s="4"/>
      <c r="AA404" s="4"/>
    </row>
    <row r="405" spans="1:27" x14ac:dyDescent="0.25">
      <c r="A405" s="3"/>
      <c r="B405" s="3"/>
      <c r="C405" s="8"/>
      <c r="D405" s="103"/>
      <c r="E405" s="63"/>
      <c r="F405" s="63"/>
      <c r="G405" s="63"/>
      <c r="H405" s="63"/>
      <c r="I405" s="63"/>
      <c r="J405" s="63"/>
      <c r="K405" s="63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4"/>
      <c r="W405" s="4"/>
      <c r="X405" s="4"/>
      <c r="Y405" s="4"/>
      <c r="Z405" s="4"/>
      <c r="AA405" s="4"/>
    </row>
    <row r="406" spans="1:27" x14ac:dyDescent="0.25">
      <c r="A406" s="3"/>
      <c r="B406" s="3"/>
      <c r="C406" s="8"/>
      <c r="D406" s="103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3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3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3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3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3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3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3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3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3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3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3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3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3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3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3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3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3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3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3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3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3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3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3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3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3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3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3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3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3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3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3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3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3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3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3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3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3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3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3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3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3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3"/>
      <c r="E448" s="63"/>
      <c r="F448" s="63"/>
      <c r="G448" s="63"/>
      <c r="H448" s="63"/>
      <c r="I448" s="63"/>
      <c r="J448" s="63"/>
      <c r="K448" s="6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3"/>
      <c r="E449" s="63"/>
      <c r="F449" s="63"/>
      <c r="G449" s="63"/>
      <c r="H449" s="63"/>
      <c r="I449" s="63"/>
      <c r="J449" s="63"/>
      <c r="K449" s="6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3"/>
      <c r="E450" s="63"/>
      <c r="F450" s="63"/>
      <c r="G450" s="63"/>
      <c r="H450" s="63"/>
      <c r="I450" s="63"/>
      <c r="J450" s="63"/>
      <c r="K450" s="6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3"/>
      <c r="E451" s="63"/>
      <c r="F451" s="63"/>
      <c r="G451" s="63"/>
      <c r="H451" s="63"/>
      <c r="I451" s="63"/>
      <c r="J451" s="63"/>
      <c r="K451" s="6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3"/>
      <c r="E452" s="63"/>
      <c r="F452" s="63"/>
      <c r="G452" s="63"/>
      <c r="H452" s="63"/>
      <c r="I452" s="63"/>
      <c r="J452" s="63"/>
      <c r="K452" s="6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3"/>
      <c r="E453" s="63"/>
      <c r="F453" s="63"/>
      <c r="G453" s="63"/>
      <c r="H453" s="63"/>
      <c r="I453" s="63"/>
      <c r="J453" s="63"/>
      <c r="K453" s="6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3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3"/>
      <c r="E455" s="63"/>
      <c r="F455" s="63"/>
      <c r="G455" s="63"/>
      <c r="H455" s="63"/>
      <c r="I455" s="63"/>
      <c r="J455" s="63"/>
      <c r="K455" s="6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3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3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3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3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3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3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3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3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3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3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3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3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3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3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3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3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3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3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3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3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3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3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3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3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3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3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3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3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3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3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3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3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3"/>
      <c r="E488" s="63"/>
      <c r="F488" s="63"/>
      <c r="G488" s="63"/>
      <c r="H488" s="63"/>
      <c r="I488" s="63"/>
      <c r="J488" s="63"/>
      <c r="K488" s="6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3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3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3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3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3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3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3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3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3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3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3"/>
      <c r="E499" s="63"/>
      <c r="F499" s="63"/>
      <c r="G499" s="63"/>
      <c r="H499" s="63"/>
      <c r="I499" s="63"/>
      <c r="J499" s="63"/>
      <c r="K499" s="6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3"/>
      <c r="E500" s="63"/>
      <c r="F500" s="63"/>
      <c r="G500" s="63"/>
      <c r="H500" s="63"/>
      <c r="I500" s="63"/>
      <c r="J500" s="63"/>
      <c r="K500" s="6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3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3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3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3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3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3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3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3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3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3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3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3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3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3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3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3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3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3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3"/>
      <c r="E519" s="63"/>
      <c r="F519" s="63"/>
      <c r="G519" s="63"/>
      <c r="H519" s="63"/>
      <c r="I519" s="63"/>
      <c r="J519" s="63"/>
      <c r="K519" s="6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2"/>
      <c r="W519" s="2"/>
      <c r="X519" s="2"/>
      <c r="Y519" s="2"/>
      <c r="Z519" s="2"/>
      <c r="AA519" s="2"/>
    </row>
    <row r="520" spans="1:27" x14ac:dyDescent="0.25">
      <c r="A520" s="3"/>
      <c r="B520" s="3"/>
      <c r="C520" s="8"/>
      <c r="D520" s="103"/>
      <c r="E520" s="63"/>
      <c r="F520" s="63"/>
      <c r="G520" s="63"/>
      <c r="H520" s="63"/>
      <c r="I520" s="63"/>
      <c r="J520" s="63"/>
      <c r="K520" s="6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3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3"/>
      <c r="B522" s="3"/>
      <c r="C522" s="8"/>
      <c r="D522" s="103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3"/>
      <c r="B523" s="3"/>
      <c r="C523" s="8"/>
      <c r="D523" s="103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.75" customHeight="1" x14ac:dyDescent="0.25">
      <c r="A524" s="3"/>
      <c r="B524" s="3"/>
      <c r="C524" s="8"/>
      <c r="D524" s="103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3"/>
      <c r="B525" s="3"/>
      <c r="C525" s="8"/>
      <c r="D525" s="103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3"/>
      <c r="B526" s="3"/>
      <c r="C526" s="8"/>
      <c r="D526" s="103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x14ac:dyDescent="0.25">
      <c r="A527" s="6"/>
      <c r="B527" s="6"/>
      <c r="C527" s="6"/>
      <c r="D527" s="105"/>
      <c r="E527" s="83"/>
      <c r="F527" s="83"/>
      <c r="G527" s="83"/>
      <c r="H527" s="83"/>
      <c r="I527" s="83"/>
      <c r="J527" s="83"/>
      <c r="K527" s="8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3"/>
      <c r="F975" s="63"/>
      <c r="G975" s="63"/>
      <c r="H975" s="63"/>
      <c r="I975" s="63"/>
      <c r="J975" s="63"/>
      <c r="K975" s="6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3"/>
      <c r="F976" s="63"/>
      <c r="G976" s="63"/>
      <c r="H976" s="63"/>
      <c r="I976" s="63"/>
      <c r="J976" s="63"/>
      <c r="K976" s="6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3"/>
      <c r="F977" s="63"/>
      <c r="G977" s="63"/>
      <c r="H977" s="63"/>
      <c r="I977" s="63"/>
      <c r="J977" s="63"/>
      <c r="K977" s="6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3"/>
      <c r="F978" s="63"/>
      <c r="G978" s="63"/>
      <c r="H978" s="63"/>
      <c r="I978" s="63"/>
      <c r="J978" s="63"/>
      <c r="K978" s="6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3"/>
      <c r="F979" s="63"/>
      <c r="G979" s="63"/>
      <c r="H979" s="63"/>
      <c r="I979" s="63"/>
      <c r="J979" s="63"/>
      <c r="K979" s="6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3"/>
      <c r="F980" s="63"/>
      <c r="G980" s="63"/>
      <c r="H980" s="63"/>
      <c r="I980" s="63"/>
      <c r="J980" s="63"/>
      <c r="K980" s="6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3"/>
      <c r="F981" s="63"/>
      <c r="G981" s="63"/>
      <c r="H981" s="63"/>
      <c r="I981" s="63"/>
      <c r="J981" s="63"/>
      <c r="K981" s="6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3"/>
      <c r="F982" s="63"/>
      <c r="G982" s="63"/>
      <c r="H982" s="63"/>
      <c r="I982" s="63"/>
      <c r="J982" s="63"/>
      <c r="K982" s="6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1"/>
      <c r="B983" s="1"/>
      <c r="E983" s="63"/>
      <c r="F983" s="63"/>
      <c r="G983" s="63"/>
      <c r="H983" s="63"/>
      <c r="I983" s="63"/>
      <c r="J983" s="63"/>
      <c r="K983" s="6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1"/>
      <c r="B984" s="1"/>
      <c r="E984" s="63"/>
      <c r="F984" s="63"/>
      <c r="G984" s="63"/>
      <c r="H984" s="63"/>
      <c r="I984" s="63"/>
      <c r="J984" s="63"/>
      <c r="K984" s="6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25">
      <c r="A985" s="1"/>
      <c r="B985" s="1"/>
      <c r="E985" s="63"/>
      <c r="F985" s="63"/>
      <c r="G985" s="63"/>
      <c r="H985" s="63"/>
      <c r="I985" s="63"/>
      <c r="J985" s="63"/>
      <c r="K985" s="6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25">
      <c r="A986" s="1"/>
      <c r="B986" s="1"/>
      <c r="E986" s="63"/>
      <c r="F986" s="63"/>
      <c r="G986" s="63"/>
      <c r="H986" s="63"/>
      <c r="I986" s="63"/>
      <c r="J986" s="63"/>
      <c r="K986" s="6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" customHeight="1" x14ac:dyDescent="0.25">
      <c r="A987" s="1"/>
      <c r="B987" s="1"/>
      <c r="E987" s="63"/>
      <c r="F987" s="63"/>
      <c r="G987" s="63"/>
      <c r="H987" s="63"/>
      <c r="I987" s="63"/>
      <c r="J987" s="63"/>
      <c r="K987" s="63"/>
    </row>
  </sheetData>
  <sortState ref="A95:J281">
    <sortCondition ref="A95:A281"/>
  </sortState>
  <mergeCells count="16">
    <mergeCell ref="A192:J192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2 J33 J46:K46 J52:K52 J67:K67 J81:K84 K131 J135:K135 J143:K143 J147:K148 J152:K152 J27 J173:K173 J97:K97 J90:K90 J77:K77 J11:J12 K50 J158:K159 J175:K182 J63:J64 J20 J31 J57:J61 J91:K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2022</vt:lpstr>
      <vt:lpstr>'FEBRERO 2022'!Área_de_impresión</vt:lpstr>
      <vt:lpstr>'FEBRERO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2022-03-11T13:02:32Z</cp:lastPrinted>
  <dcterms:created xsi:type="dcterms:W3CDTF">2017-09-28T13:01:36Z</dcterms:created>
  <dcterms:modified xsi:type="dcterms:W3CDTF">2022-03-11T13:02:41Z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