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JUNIO\Q - RECURSOS HUMANOS\PERSONAL FIJO\"/>
    </mc:Choice>
  </mc:AlternateContent>
  <bookViews>
    <workbookView xWindow="-120" yWindow="-120" windowWidth="20730" windowHeight="11160"/>
  </bookViews>
  <sheets>
    <sheet name="JUNIO 2022" sheetId="1" r:id="rId1"/>
  </sheets>
  <definedNames>
    <definedName name="_xlnm._FilterDatabase" localSheetId="0" hidden="1">'JUNIO 2022'!$A$6:$K$15</definedName>
    <definedName name="_xlnm.Print_Area" localSheetId="0">'JUNIO 2022'!$A$1:$K$189</definedName>
    <definedName name="_xlnm.Print_Titles" localSheetId="0">'JUNIO 2022'!$6:$7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8" i="1" l="1"/>
  <c r="J107" i="1"/>
  <c r="H108" i="1"/>
  <c r="G108" i="1"/>
  <c r="F108" i="1"/>
  <c r="E108" i="1"/>
  <c r="I27" i="1"/>
  <c r="H27" i="1"/>
  <c r="G27" i="1"/>
  <c r="F27" i="1"/>
  <c r="E27" i="1"/>
  <c r="J78" i="1"/>
  <c r="K78" i="1" s="1"/>
  <c r="I80" i="1"/>
  <c r="J79" i="1"/>
  <c r="H80" i="1"/>
  <c r="G80" i="1"/>
  <c r="F80" i="1"/>
  <c r="E80" i="1"/>
  <c r="K107" i="1" l="1"/>
  <c r="K79" i="1"/>
  <c r="E135" i="1"/>
  <c r="F135" i="1"/>
  <c r="G135" i="1"/>
  <c r="H135" i="1"/>
  <c r="I135" i="1"/>
  <c r="J48" i="1"/>
  <c r="J24" i="1"/>
  <c r="J105" i="1" l="1"/>
  <c r="K105" i="1" s="1"/>
  <c r="J92" i="1" l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6" i="1"/>
  <c r="K106" i="1" s="1"/>
  <c r="J111" i="1"/>
  <c r="K111" i="1" s="1"/>
  <c r="J112" i="1"/>
  <c r="K112" i="1" s="1"/>
  <c r="K113" i="1"/>
  <c r="E114" i="1"/>
  <c r="E117" i="1" s="1"/>
  <c r="F114" i="1"/>
  <c r="F117" i="1" s="1"/>
  <c r="G114" i="1"/>
  <c r="G117" i="1" s="1"/>
  <c r="H114" i="1"/>
  <c r="H117" i="1" s="1"/>
  <c r="I114" i="1"/>
  <c r="I117" i="1" s="1"/>
  <c r="J121" i="1"/>
  <c r="K121" i="1" s="1"/>
  <c r="J122" i="1"/>
  <c r="K122" i="1" s="1"/>
  <c r="J123" i="1"/>
  <c r="K123" i="1" s="1"/>
  <c r="J124" i="1"/>
  <c r="K124" i="1" s="1"/>
  <c r="E125" i="1"/>
  <c r="F125" i="1"/>
  <c r="G125" i="1"/>
  <c r="H125" i="1"/>
  <c r="I125" i="1"/>
  <c r="J128" i="1"/>
  <c r="K128" i="1" s="1"/>
  <c r="J129" i="1"/>
  <c r="K129" i="1" s="1"/>
  <c r="J130" i="1"/>
  <c r="K130" i="1" s="1"/>
  <c r="E131" i="1"/>
  <c r="F131" i="1"/>
  <c r="G131" i="1"/>
  <c r="H131" i="1"/>
  <c r="I131" i="1"/>
  <c r="J60" i="1"/>
  <c r="K60" i="1" s="1"/>
  <c r="J125" i="1" l="1"/>
  <c r="K125" i="1"/>
  <c r="K114" i="1"/>
  <c r="K117" i="1" s="1"/>
  <c r="J114" i="1"/>
  <c r="J117" i="1" s="1"/>
  <c r="K131" i="1"/>
  <c r="J131" i="1"/>
  <c r="J61" i="1"/>
  <c r="K61" i="1" s="1"/>
  <c r="J59" i="1"/>
  <c r="K59" i="1" s="1"/>
  <c r="J58" i="1"/>
  <c r="K58" i="1" s="1"/>
  <c r="J57" i="1"/>
  <c r="K57" i="1" s="1"/>
  <c r="J56" i="1"/>
  <c r="K56" i="1" s="1"/>
  <c r="J55" i="1"/>
  <c r="K55" i="1" s="1"/>
  <c r="J40" i="1"/>
  <c r="K40" i="1" s="1"/>
  <c r="J38" i="1"/>
  <c r="K38" i="1" s="1"/>
  <c r="J37" i="1"/>
  <c r="K37" i="1" s="1"/>
  <c r="J36" i="1"/>
  <c r="K36" i="1" s="1"/>
  <c r="J10" i="1"/>
  <c r="K10" i="1" s="1"/>
  <c r="J11" i="1"/>
  <c r="K11" i="1" s="1"/>
  <c r="J13" i="1"/>
  <c r="K13" i="1" s="1"/>
  <c r="J14" i="1"/>
  <c r="K14" i="1" s="1"/>
  <c r="J9" i="1"/>
  <c r="K9" i="1" s="1"/>
  <c r="J18" i="1"/>
  <c r="K18" i="1" s="1"/>
  <c r="J20" i="1"/>
  <c r="K20" i="1" s="1"/>
  <c r="K24" i="1"/>
  <c r="J25" i="1"/>
  <c r="J30" i="1"/>
  <c r="K30" i="1" s="1"/>
  <c r="J32" i="1"/>
  <c r="K32" i="1" s="1"/>
  <c r="J44" i="1"/>
  <c r="K44" i="1" s="1"/>
  <c r="K48" i="1"/>
  <c r="J50" i="1"/>
  <c r="K50" i="1" s="1"/>
  <c r="K25" i="1" l="1"/>
  <c r="K27" i="1" s="1"/>
  <c r="J27" i="1"/>
  <c r="I15" i="1"/>
  <c r="H15" i="1"/>
  <c r="G15" i="1"/>
  <c r="F15" i="1"/>
  <c r="E15" i="1"/>
  <c r="G21" i="1" l="1"/>
  <c r="F41" i="1"/>
  <c r="F33" i="1"/>
  <c r="F21" i="1"/>
  <c r="H176" i="1"/>
  <c r="I176" i="1"/>
  <c r="G176" i="1"/>
  <c r="G41" i="1"/>
  <c r="H41" i="1"/>
  <c r="I41" i="1"/>
  <c r="E41" i="1"/>
  <c r="J173" i="1" l="1"/>
  <c r="K173" i="1" s="1"/>
  <c r="J174" i="1"/>
  <c r="K174" i="1" s="1"/>
  <c r="J172" i="1"/>
  <c r="K172" i="1" s="1"/>
  <c r="J171" i="1"/>
  <c r="K171" i="1" s="1"/>
  <c r="J165" i="1"/>
  <c r="K165" i="1" s="1"/>
  <c r="J175" i="1"/>
  <c r="K175" i="1" s="1"/>
  <c r="J166" i="1"/>
  <c r="K166" i="1" s="1"/>
  <c r="J158" i="1"/>
  <c r="K158" i="1" s="1"/>
  <c r="J161" i="1"/>
  <c r="K161" i="1" s="1"/>
  <c r="J160" i="1"/>
  <c r="K160" i="1" s="1"/>
  <c r="J159" i="1"/>
  <c r="K159" i="1" s="1"/>
  <c r="K154" i="1"/>
  <c r="J150" i="1"/>
  <c r="K150" i="1" s="1"/>
  <c r="J149" i="1"/>
  <c r="K149" i="1" s="1"/>
  <c r="J134" i="1"/>
  <c r="J138" i="1"/>
  <c r="K138" i="1" s="1"/>
  <c r="J91" i="1"/>
  <c r="K91" i="1" s="1"/>
  <c r="J90" i="1"/>
  <c r="J84" i="1"/>
  <c r="K84" i="1" s="1"/>
  <c r="J85" i="1"/>
  <c r="K85" i="1" s="1"/>
  <c r="J86" i="1"/>
  <c r="K86" i="1" s="1"/>
  <c r="J83" i="1"/>
  <c r="K83" i="1" s="1"/>
  <c r="J70" i="1"/>
  <c r="K70" i="1" s="1"/>
  <c r="J69" i="1"/>
  <c r="K69" i="1" s="1"/>
  <c r="J73" i="1"/>
  <c r="K73" i="1" s="1"/>
  <c r="J74" i="1"/>
  <c r="K74" i="1" s="1"/>
  <c r="J76" i="1"/>
  <c r="K76" i="1" s="1"/>
  <c r="J77" i="1"/>
  <c r="J75" i="1"/>
  <c r="K75" i="1" s="1"/>
  <c r="J65" i="1"/>
  <c r="K65" i="1" s="1"/>
  <c r="K66" i="1" s="1"/>
  <c r="K90" i="1" l="1"/>
  <c r="K108" i="1" s="1"/>
  <c r="J108" i="1"/>
  <c r="K77" i="1"/>
  <c r="K80" i="1" s="1"/>
  <c r="J80" i="1"/>
  <c r="J135" i="1"/>
  <c r="K134" i="1"/>
  <c r="K135" i="1" s="1"/>
  <c r="K15" i="1"/>
  <c r="J15" i="1"/>
  <c r="K21" i="1"/>
  <c r="K87" i="1"/>
  <c r="K33" i="1"/>
  <c r="K41" i="1"/>
  <c r="K176" i="1"/>
  <c r="J176" i="1"/>
  <c r="K45" i="1"/>
  <c r="K62" i="1"/>
  <c r="K51" i="1"/>
  <c r="J41" i="1"/>
  <c r="F51" i="1"/>
  <c r="G51" i="1"/>
  <c r="H51" i="1"/>
  <c r="I51" i="1"/>
  <c r="J51" i="1"/>
  <c r="H21" i="1" l="1"/>
  <c r="I21" i="1"/>
  <c r="J21" i="1"/>
  <c r="E21" i="1"/>
  <c r="I151" i="1" l="1"/>
  <c r="H151" i="1"/>
  <c r="G151" i="1"/>
  <c r="F151" i="1"/>
  <c r="E151" i="1"/>
  <c r="J66" i="1"/>
  <c r="I66" i="1"/>
  <c r="H66" i="1"/>
  <c r="G66" i="1"/>
  <c r="F66" i="1"/>
  <c r="E66" i="1"/>
  <c r="E176" i="1" l="1"/>
  <c r="F162" i="1" l="1"/>
  <c r="G162" i="1"/>
  <c r="H162" i="1"/>
  <c r="I162" i="1"/>
  <c r="J162" i="1"/>
  <c r="K162" i="1"/>
  <c r="E162" i="1"/>
  <c r="I167" i="1"/>
  <c r="H167" i="1"/>
  <c r="G167" i="1"/>
  <c r="F167" i="1"/>
  <c r="E167" i="1"/>
  <c r="J167" i="1"/>
  <c r="I146" i="1"/>
  <c r="H146" i="1"/>
  <c r="G146" i="1"/>
  <c r="F146" i="1"/>
  <c r="E146" i="1"/>
  <c r="K146" i="1"/>
  <c r="K142" i="1"/>
  <c r="J142" i="1"/>
  <c r="I142" i="1"/>
  <c r="H142" i="1"/>
  <c r="G142" i="1"/>
  <c r="F142" i="1"/>
  <c r="E142" i="1"/>
  <c r="I139" i="1"/>
  <c r="H139" i="1"/>
  <c r="G139" i="1"/>
  <c r="F139" i="1"/>
  <c r="E139" i="1"/>
  <c r="J139" i="1"/>
  <c r="F176" i="1"/>
  <c r="K167" i="1" l="1"/>
  <c r="K139" i="1"/>
  <c r="J146" i="1"/>
  <c r="I155" i="1"/>
  <c r="H155" i="1"/>
  <c r="G155" i="1"/>
  <c r="F155" i="1"/>
  <c r="E155" i="1"/>
  <c r="K155" i="1"/>
  <c r="F87" i="1"/>
  <c r="G87" i="1"/>
  <c r="H87" i="1"/>
  <c r="I87" i="1"/>
  <c r="J87" i="1"/>
  <c r="E87" i="1"/>
  <c r="F62" i="1"/>
  <c r="G62" i="1"/>
  <c r="H62" i="1"/>
  <c r="I62" i="1"/>
  <c r="J62" i="1"/>
  <c r="E62" i="1"/>
  <c r="E51" i="1"/>
  <c r="J45" i="1"/>
  <c r="I45" i="1"/>
  <c r="H45" i="1"/>
  <c r="G45" i="1"/>
  <c r="F45" i="1"/>
  <c r="E45" i="1"/>
  <c r="G33" i="1"/>
  <c r="H33" i="1"/>
  <c r="I33" i="1"/>
  <c r="J33" i="1"/>
  <c r="E33" i="1"/>
  <c r="I178" i="1" l="1"/>
  <c r="F178" i="1"/>
  <c r="H178" i="1"/>
  <c r="E178" i="1"/>
  <c r="G178" i="1"/>
  <c r="K151" i="1"/>
  <c r="K178" i="1" s="1"/>
  <c r="J151" i="1"/>
  <c r="J155" i="1"/>
  <c r="J178" i="1" l="1"/>
</calcChain>
</file>

<file path=xl/sharedStrings.xml><?xml version="1.0" encoding="utf-8"?>
<sst xmlns="http://schemas.openxmlformats.org/spreadsheetml/2006/main" count="435" uniqueCount="206">
  <si>
    <t>ÁREA ORGANIZACIONAL</t>
  </si>
  <si>
    <t>PRESIDENCIA DE LA REPUBLICA DOMINICANA</t>
  </si>
  <si>
    <t>CONSEJO NACIONAL DE DISCAPACIDAD</t>
  </si>
  <si>
    <t>Nomina de Empleados Fijos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</si>
  <si>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</si>
  <si>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</si>
  <si>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</si>
  <si>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</si>
  <si>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</si>
  <si>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</si>
  <si>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</si>
  <si>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</si>
  <si>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</si>
  <si>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>JUAN CONFESOR MICHEL</t>
  </si>
  <si>
    <t>CHOFER</t>
  </si>
  <si>
    <t>GUILLERMO ANTONIO DIAZ BIDO</t>
  </si>
  <si>
    <t>ASESOR</t>
  </si>
  <si>
    <t xml:space="preserve">Subtotal </t>
  </si>
  <si>
    <t>VICTOR JOSE VALDEZ RODRIGUEZ</t>
  </si>
  <si>
    <t>PEDRO PABLO ROSARIO</t>
  </si>
  <si>
    <t>YDALIA ALCANTARA</t>
  </si>
  <si>
    <t>MENSAJERIA INTERNA</t>
  </si>
  <si>
    <t>MARTIN MONTES SERRANO</t>
  </si>
  <si>
    <t>VICTOR ALEXANDER RODRIGUEZ MENDOZA</t>
  </si>
  <si>
    <t>RAMON REMIGIO ACOSTA PEREZ</t>
  </si>
  <si>
    <t>JUSTINA PAULINO GUERRA</t>
  </si>
  <si>
    <t>JOSE LUCIA ROJAS ROJAS</t>
  </si>
  <si>
    <t>ANALISTA DE RECURSOS HUMANOS</t>
  </si>
  <si>
    <t>ANALISTA PROTECCION SOCIAL</t>
  </si>
  <si>
    <t>ABOGADO (A) II</t>
  </si>
  <si>
    <t>AUXILIAR LEGAL</t>
  </si>
  <si>
    <t>DOMINGO ASENCIO OLIVIER</t>
  </si>
  <si>
    <t>ADA MIRIAN OLIVERO DE JESUS</t>
  </si>
  <si>
    <t>ALEXANDER BENJAMIN-GARNETT PEREZ</t>
  </si>
  <si>
    <t>ZOILA EVELINA CAMILO DE JESUS</t>
  </si>
  <si>
    <t>MARIBEL MIGUELINA ALVAREZ FORTUNATO</t>
  </si>
  <si>
    <t>JOSE MANUEL PEREZ SANCHEZ</t>
  </si>
  <si>
    <t>MARILIN SILFA</t>
  </si>
  <si>
    <t>LIDIA RAPOSO</t>
  </si>
  <si>
    <t>RAFAEL ANTONIO RUIZ POLANCO</t>
  </si>
  <si>
    <t>RAFAEL ANTONIO TEJEDA UREÑA</t>
  </si>
  <si>
    <t>JOAQUIN ARTURO RODRIGUEZ MARTINEZ</t>
  </si>
  <si>
    <t>ANTHONY GABRIEL BREA JIMENEZ</t>
  </si>
  <si>
    <t>LISSETTE VIRGINIA BATISTA PADILLA</t>
  </si>
  <si>
    <t>SIMEON MEDINA DIAZ</t>
  </si>
  <si>
    <t>ANALISTA FINANCIERA</t>
  </si>
  <si>
    <t>RECEPCIONISTA</t>
  </si>
  <si>
    <t>FOTOCOPIADOR</t>
  </si>
  <si>
    <t>MENSAJERO INTERNO</t>
  </si>
  <si>
    <t>MENSAJERO EXTERNO</t>
  </si>
  <si>
    <t>CONSERJE</t>
  </si>
  <si>
    <t>PINTOR</t>
  </si>
  <si>
    <t>AYUDANTE MANTENIMIENTO</t>
  </si>
  <si>
    <t>CONTADORA</t>
  </si>
  <si>
    <t>TESORERA</t>
  </si>
  <si>
    <t>PROMOTORA (A) SOCIAL</t>
  </si>
  <si>
    <t>ENLACE REGIONAL</t>
  </si>
  <si>
    <t>CANDIDA ALTAGRACIA JAVIER FRIAS</t>
  </si>
  <si>
    <t>ANATOLINA JIMENEZ MEDINA</t>
  </si>
  <si>
    <t>JULIO CESAR SENA RAMOS</t>
  </si>
  <si>
    <t>MANUEL RAMON INFANTE RODRIGUEZ</t>
  </si>
  <si>
    <t>CATALINA VALERA DE LA CRUZ</t>
  </si>
  <si>
    <t>CARMEN LUISA ENCARNACION DEL VILLAR</t>
  </si>
  <si>
    <t>RAMON ANTONIO LUCIANO MINAYA</t>
  </si>
  <si>
    <t>RAMON DE LOS SANTOS MORENO</t>
  </si>
  <si>
    <t>CAMILO RADHAMES RODRIGUEZ GARCIA</t>
  </si>
  <si>
    <t>RAMON JULIO BAEZ ALMONTE</t>
  </si>
  <si>
    <t>EVELYN YANETH DE LA CRUZ TERRERO</t>
  </si>
  <si>
    <t>GREYSI ANTONIA GARCIA GRULLON</t>
  </si>
  <si>
    <t>MERCEDES YOLANDA PUJOLS SOTO</t>
  </si>
  <si>
    <t>ANA LOURDES MEJIA</t>
  </si>
  <si>
    <t>LEOANNIS EUSTAQUIA MALDONADO GARCIA</t>
  </si>
  <si>
    <t>ARABELLY MARGARITA VILLAR SANCHEZ</t>
  </si>
  <si>
    <t>FRANCIS RAFAEL QUEZADA GARCIA</t>
  </si>
  <si>
    <t>JULIO CESAR ROSSO</t>
  </si>
  <si>
    <t>MARISOL DEL ORBE DIAZ</t>
  </si>
  <si>
    <t>MIGUELINA DE JESUS SUSANA</t>
  </si>
  <si>
    <t>JOSE RAMON SOSA FERNANDEZ</t>
  </si>
  <si>
    <t>JUAN CARLOS VALDEZ MONTERO</t>
  </si>
  <si>
    <t>JUAN MANUEL MESA HERNANDEZ</t>
  </si>
  <si>
    <t>EMMA PAOLA RODRIGUEZ NAVARRO</t>
  </si>
  <si>
    <t>EDEN CRISTIAN CARVAJAL ABREU</t>
  </si>
  <si>
    <t>IVELISSE VILLAVICENCIO</t>
  </si>
  <si>
    <t>ROBERT ANEUDY ALMONTE ALMONTE</t>
  </si>
  <si>
    <t>ALMA SANTA DE JESUS FERRERA TERRERO</t>
  </si>
  <si>
    <t>Total general</t>
  </si>
  <si>
    <t>CARRERA ADM.</t>
  </si>
  <si>
    <t>CARRERA ADM</t>
  </si>
  <si>
    <t xml:space="preserve">CARRERA ADM. </t>
  </si>
  <si>
    <t xml:space="preserve">FIJO </t>
  </si>
  <si>
    <t xml:space="preserve">SHIRLEY MAYERLING MARTINEZ TERRERO </t>
  </si>
  <si>
    <t xml:space="preserve">CONSERJE </t>
  </si>
  <si>
    <t>SILVIA ELIZABETH HERNANDEZ ALMONTE</t>
  </si>
  <si>
    <t>ANNERIS MEJIA REYES</t>
  </si>
  <si>
    <t>ENC. DIVISION DE ACCESIBILIDAD</t>
  </si>
  <si>
    <t>MARCOS JUNIOR TAVERAS DISLA</t>
  </si>
  <si>
    <t>BELGICA SAMILA FERNANDEZ DE LOS SANTOS</t>
  </si>
  <si>
    <t>MARIEN YNES MENDEZ RODRIGUEZ</t>
  </si>
  <si>
    <t>ANALISTA FINANCIERO</t>
  </si>
  <si>
    <t>VALERY JOSEFINA BOBADILLA SORIANO</t>
  </si>
  <si>
    <t>FIJO</t>
  </si>
  <si>
    <t>KATHERINE AIME RODRIGUEZ CEDEÑO</t>
  </si>
  <si>
    <t>ENC. DIVISION INCLUSION EDUCATIVA</t>
  </si>
  <si>
    <t>ENC. DPTO. ADMINISTRATIVO</t>
  </si>
  <si>
    <t xml:space="preserve">INTERPRETE LENGUAJE DE SEÑAS </t>
  </si>
  <si>
    <t xml:space="preserve">VIRGINIA RAMIREZ </t>
  </si>
  <si>
    <t xml:space="preserve">JUAN LUIS PLACENCIA MEDINA </t>
  </si>
  <si>
    <t>OMAR EMILIO ALCANTARA MARTINEZ</t>
  </si>
  <si>
    <t>PABLO LEMUEL TAVERAS CUETO</t>
  </si>
  <si>
    <t>YAHAIRA PEÑA MOTA</t>
  </si>
  <si>
    <t>DEPARTAMENTO ADMINISTRATIVO</t>
  </si>
  <si>
    <t>DEPARTAMENTO DE COMPRAS Y CONTRATACIONES</t>
  </si>
  <si>
    <t>DEPARTAMENTO DE RECURSOS HUMANOS</t>
  </si>
  <si>
    <t>DEPARTAMENTO FINANCIERO</t>
  </si>
  <si>
    <t>DEPARTAMENTO JURIDICO</t>
  </si>
  <si>
    <t>SECCION DE ARCHIVO Y CORRESPONDENCIA</t>
  </si>
  <si>
    <t>DIRECCION TECNICA</t>
  </si>
  <si>
    <t>DIVISION DE INVESTIGACIONES</t>
  </si>
  <si>
    <t>DIVISION DE ASISTENCIA LEGAL</t>
  </si>
  <si>
    <t>DEPARTAMENTO DE POLITICAS PUBLICAS INCLUSIVAS</t>
  </si>
  <si>
    <t>DIVISION DE DESARROLLO DE NORMATIVAS</t>
  </si>
  <si>
    <t>DIVISION DE INCLUSION EDUCATIVA</t>
  </si>
  <si>
    <t>DIVISION DE INCLUSION LABORAL</t>
  </si>
  <si>
    <t>DIVISION DE SALUD Y SEGURIDAD SOCIAL</t>
  </si>
  <si>
    <t>DIVISION DE SENSIBILIZACION</t>
  </si>
  <si>
    <t>DEPARTAMENTO DE ACCESIBILIDAD UNIVERSAL</t>
  </si>
  <si>
    <t>DEPARTAMENTO DE PROMOCION SOCIAL</t>
  </si>
  <si>
    <t>DIVISION DE COORDINACION TERRITORIAL</t>
  </si>
  <si>
    <t>AUXILIAR DE DOCUMENTACION</t>
  </si>
  <si>
    <t xml:space="preserve">CHOFER </t>
  </si>
  <si>
    <t>AUXILIAR TECNICO</t>
  </si>
  <si>
    <t>JONATAN JAVIER BERROA</t>
  </si>
  <si>
    <t>SOPORTE TECNICO</t>
  </si>
  <si>
    <t>SUPERVISOR DE ALMACEN Y SUMINISTRO</t>
  </si>
  <si>
    <t>CONSEJO NACIONAL DE DISCAPACIDAD-CONADIS</t>
  </si>
  <si>
    <t>DIVISION DE PLANIFICACION Y DESARROLLO</t>
  </si>
  <si>
    <t>ENC. DPTO.PLANIFICACION Y DESARROLLO</t>
  </si>
  <si>
    <t xml:space="preserve">DEPARTAMENTO DE COMINICACIONES </t>
  </si>
  <si>
    <t>FOTOGRAFO</t>
  </si>
  <si>
    <t>DEPARTAMENTO DE TECNOLOGIA DE LA INFORMACION Y COMUNICACIONES</t>
  </si>
  <si>
    <t>JOEL ANTONIO CID ABREU</t>
  </si>
  <si>
    <t>DIRECCION ADMINISTRATIVA FINANCIERA</t>
  </si>
  <si>
    <t>ANALISTA PRESUPUESTO</t>
  </si>
  <si>
    <t>ENC. SECCION ASISTENCIA LEGAL</t>
  </si>
  <si>
    <t xml:space="preserve">DIVISION DE PROTECCION SOCIAL </t>
  </si>
  <si>
    <t>EULIZA FERMIN HERNANDEZ</t>
  </si>
  <si>
    <t>ANALISTA DE PLANIFICACION Y DESARROLLO</t>
  </si>
  <si>
    <t>ABEL HERNANDEZ DURAN</t>
  </si>
  <si>
    <t>DISEÑADOR GRAFICO</t>
  </si>
  <si>
    <t>GISELL ELIZABETH MATEO NOLASCO</t>
  </si>
  <si>
    <t>ANALISTA DE  ACCESIBILIDAD</t>
  </si>
  <si>
    <t>TRÁMITE DE PENSIÓN</t>
  </si>
  <si>
    <t>COORNADOR (A) DESPACHO</t>
  </si>
  <si>
    <t>ROISEL CUEVAS CUEVAS</t>
  </si>
  <si>
    <t>Presidente</t>
  </si>
  <si>
    <t>TECNICO CONTROL  DE BIENES</t>
  </si>
  <si>
    <t>TECNICO JURIDICO</t>
  </si>
  <si>
    <t>GESTOR DE PROTOCOLO</t>
  </si>
  <si>
    <t>ENCARGADO DIVISION DESARROLLO</t>
  </si>
  <si>
    <t>FACILITADOR</t>
  </si>
  <si>
    <t>ENCARGADO DE DIVISION DE SENSIBILIZACION</t>
  </si>
  <si>
    <t>ANALISTA LEGAL</t>
  </si>
  <si>
    <t>ABOGADO I</t>
  </si>
  <si>
    <t>TECNICO EN PROTECCION SOCIAL</t>
  </si>
  <si>
    <t>TECNICO</t>
  </si>
  <si>
    <t>ENLACE COMUNITARIO D.N</t>
  </si>
  <si>
    <t>SUSANA ELIZABETH CORNIELLE CAAMAÑO</t>
  </si>
  <si>
    <t>CAROLINA ALTAGRACIA AZOR SANTANA</t>
  </si>
  <si>
    <t>SECCION DE SERVICIOS GENERALES</t>
  </si>
  <si>
    <t>TECNICO EN COMPRAS Y CONTRATACIONES</t>
  </si>
  <si>
    <t>TECNICO DE NOMINAS</t>
  </si>
  <si>
    <t>DIRECTOR ADMINISTRATIVO Y FINANCIERO</t>
  </si>
  <si>
    <t xml:space="preserve"> </t>
  </si>
  <si>
    <t>GESTOR DE REDES SOCIALES</t>
  </si>
  <si>
    <t>OSVALDO ANTONIO CANARIO MONTERO</t>
  </si>
  <si>
    <t>DIRECTOR EJECUTIVO</t>
  </si>
  <si>
    <t>Genero</t>
  </si>
  <si>
    <t>MASCULINO</t>
  </si>
  <si>
    <t>FEMENINO</t>
  </si>
  <si>
    <t xml:space="preserve">                                                                        </t>
  </si>
  <si>
    <t>DIANA CAROLINA MAZARA ENCARNACION</t>
  </si>
  <si>
    <t>Encargado Interino Recursos Humanos</t>
  </si>
  <si>
    <t>MANUELISA RAMIREZ RODRIGUEZ</t>
  </si>
  <si>
    <t>SECRETARIA</t>
  </si>
  <si>
    <t>MARIA LUISA SUERO MENDIETA</t>
  </si>
  <si>
    <t>LEIDY CAROLIN NUÑEZ LUCIANO</t>
  </si>
  <si>
    <t>ASESORA PROGRAMAS  Y PROYECTOS</t>
  </si>
  <si>
    <t>JOSE RAMON  RODRIGUEZ RAMIREZ</t>
  </si>
  <si>
    <t>EDDY EZEQUIEL SUERO CASTILLO</t>
  </si>
  <si>
    <t>ORLANDO ANTONIO CONTRERA MORALES</t>
  </si>
  <si>
    <t>RUBEN ANDRES MATHIS</t>
  </si>
  <si>
    <t>DILENIA DE JESUS</t>
  </si>
  <si>
    <t xml:space="preserve"> WILMY ALEXANDRO MONTERO CORSINO</t>
  </si>
  <si>
    <t>ENC. DEPARTAMENTO POLITICAS PUBLICAS</t>
  </si>
  <si>
    <t>Lic. José Lucía Rojas Rojas</t>
  </si>
  <si>
    <t>Mes de Junio 2022</t>
  </si>
  <si>
    <t>ANA REGINA ALCANTARA ORTIZ</t>
  </si>
  <si>
    <t>MENSAJERA INTERNA</t>
  </si>
  <si>
    <t>JOSE LUIS JAQUEZ HERNANDEZ</t>
  </si>
  <si>
    <t>OMAR STERLIN VICIOSO NIN</t>
  </si>
  <si>
    <t>AYUDANTE ALMACEN</t>
  </si>
  <si>
    <t>IVELISSE ALCANTARA MATEO</t>
  </si>
  <si>
    <t>BERNARDO MATIAS HERNANDEZ</t>
  </si>
  <si>
    <t xml:space="preserve">ASESOR DE PLANIFICACION </t>
  </si>
  <si>
    <t>EMILIO REYES FERNANDEZ</t>
  </si>
  <si>
    <t>BIENVENIDO ARTURO ZORRILLA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</si>
</sst>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26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Fill="1" applyBorder="1"/>
    <xf numFmtId="4" fontId="0" fillId="0" borderId="0" xfId="0" applyNumberFormat="1" applyFont="1" applyAlignment="1"/>
    <xf numFmtId="0" fontId="0" fillId="0" borderId="0" xfId="0" applyBorder="1" applyAlignment="1">
      <alignment vertical="top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top"/>
    </xf>
    <xf numFmtId="0" fontId="0" fillId="0" borderId="0" xfId="0" applyFont="1" applyFill="1"/>
    <xf numFmtId="0" fontId="6" fillId="0" borderId="0" xfId="0" applyFont="1" applyFill="1"/>
    <xf numFmtId="43" fontId="0" fillId="0" borderId="0" xfId="1" applyFont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Border="1"/>
    <xf numFmtId="0" fontId="1" fillId="0" borderId="0" xfId="0" applyFont="1" applyFill="1" applyBorder="1" applyAlignment="1"/>
    <xf numFmtId="0" fontId="6" fillId="0" borderId="0" xfId="0" applyFont="1" applyAlignment="1"/>
    <xf numFmtId="0" fontId="7" fillId="0" borderId="0" xfId="0" applyFont="1" applyFill="1" applyBorder="1" applyAlignment="1"/>
    <xf numFmtId="0" fontId="4" fillId="3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/>
    <xf numFmtId="0" fontId="0" fillId="0" borderId="0" xfId="0" applyFont="1" applyAlignment="1"/>
    <xf numFmtId="0" fontId="3" fillId="0" borderId="0" xfId="0" applyFont="1" applyFill="1" applyBorder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/>
    <xf numFmtId="0" fontId="6" fillId="4" borderId="0" xfId="0" applyFont="1" applyFill="1"/>
    <xf numFmtId="0" fontId="6" fillId="4" borderId="0" xfId="0" applyFont="1" applyFill="1" applyBorder="1" applyAlignment="1"/>
    <xf numFmtId="0" fontId="6" fillId="0" borderId="0" xfId="0" applyFont="1" applyAlignment="1">
      <alignment horizontal="left" vertical="center"/>
    </xf>
    <xf numFmtId="0" fontId="6" fillId="4" borderId="0" xfId="0" applyFont="1" applyFill="1" applyBorder="1" applyAlignment="1">
      <alignment vertical="top"/>
    </xf>
    <xf numFmtId="0" fontId="0" fillId="0" borderId="0" xfId="0" applyFont="1" applyAlignment="1"/>
    <xf numFmtId="0" fontId="0" fillId="0" borderId="0" xfId="0" applyAlignment="1">
      <alignment horizontal="left" indent="2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4" fillId="0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/>
    <xf numFmtId="0" fontId="6" fillId="0" borderId="0" xfId="0" applyFont="1" applyAlignment="1">
      <alignment horizontal="left"/>
    </xf>
    <xf numFmtId="0" fontId="4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4" fillId="3" borderId="0" xfId="0" applyFont="1" applyFill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0" xfId="0" applyFont="1" applyFill="1" applyBorder="1" applyAlignment="1">
      <alignment horizontal="left"/>
    </xf>
    <xf numFmtId="0" fontId="16" fillId="7" borderId="0" xfId="0" applyFont="1" applyFill="1" applyBorder="1"/>
    <xf numFmtId="0" fontId="16" fillId="7" borderId="0" xfId="0" applyFont="1" applyFill="1" applyBorder="1" applyAlignment="1">
      <alignment horizontal="left"/>
    </xf>
    <xf numFmtId="0" fontId="16" fillId="7" borderId="0" xfId="0" applyFont="1" applyFill="1" applyBorder="1" applyAlignment="1"/>
    <xf numFmtId="0" fontId="4" fillId="8" borderId="0" xfId="0" applyFont="1" applyFill="1" applyBorder="1"/>
    <xf numFmtId="0" fontId="4" fillId="8" borderId="0" xfId="0" applyFont="1" applyFill="1" applyBorder="1" applyAlignment="1">
      <alignment horizontal="left"/>
    </xf>
    <xf numFmtId="0" fontId="4" fillId="8" borderId="0" xfId="0" applyFont="1" applyFill="1" applyBorder="1" applyAlignment="1"/>
    <xf numFmtId="39" fontId="1" fillId="0" borderId="0" xfId="0" applyNumberFormat="1" applyFont="1" applyFill="1" applyBorder="1"/>
    <xf numFmtId="39" fontId="4" fillId="3" borderId="0" xfId="1" applyNumberFormat="1" applyFont="1" applyFill="1" applyBorder="1"/>
    <xf numFmtId="39" fontId="6" fillId="3" borderId="0" xfId="1" applyNumberFormat="1" applyFont="1" applyFill="1" applyBorder="1"/>
    <xf numFmtId="39" fontId="0" fillId="0" borderId="0" xfId="1" applyNumberFormat="1" applyFont="1" applyBorder="1" applyAlignment="1">
      <alignment horizontal="right" vertical="top"/>
    </xf>
    <xf numFmtId="39" fontId="0" fillId="0" borderId="0" xfId="1" applyNumberFormat="1" applyFont="1"/>
    <xf numFmtId="39" fontId="0" fillId="0" borderId="0" xfId="1" applyNumberFormat="1" applyFont="1" applyAlignment="1"/>
    <xf numFmtId="39" fontId="4" fillId="8" borderId="0" xfId="1" applyNumberFormat="1" applyFont="1" applyFill="1" applyBorder="1"/>
    <xf numFmtId="39" fontId="0" fillId="0" borderId="0" xfId="1" applyNumberFormat="1" applyFont="1" applyBorder="1" applyAlignment="1">
      <alignment horizontal="right"/>
    </xf>
    <xf numFmtId="39" fontId="6" fillId="0" borderId="0" xfId="1" applyNumberFormat="1" applyFont="1" applyBorder="1" applyAlignment="1">
      <alignment horizontal="right"/>
    </xf>
    <xf numFmtId="39" fontId="11" fillId="0" borderId="0" xfId="1" applyNumberFormat="1" applyFont="1" applyBorder="1" applyAlignment="1">
      <alignment horizontal="right"/>
    </xf>
    <xf numFmtId="39" fontId="6" fillId="0" borderId="0" xfId="1" applyNumberFormat="1" applyFont="1"/>
    <xf numFmtId="39" fontId="0" fillId="0" borderId="0" xfId="1" applyNumberFormat="1" applyFont="1" applyFill="1" applyBorder="1" applyAlignment="1">
      <alignment horizontal="right"/>
    </xf>
    <xf numFmtId="39" fontId="0" fillId="0" borderId="0" xfId="1" applyNumberFormat="1" applyFont="1" applyFill="1" applyBorder="1" applyAlignment="1">
      <alignment horizontal="right" vertical="top"/>
    </xf>
    <xf numFmtId="39" fontId="7" fillId="0" borderId="0" xfId="1" applyNumberFormat="1" applyFont="1" applyFill="1" applyBorder="1"/>
    <xf numFmtId="39" fontId="10" fillId="0" borderId="0" xfId="1" applyNumberFormat="1" applyFont="1" applyFill="1" applyBorder="1"/>
    <xf numFmtId="39" fontId="6" fillId="0" borderId="0" xfId="1" applyNumberFormat="1" applyFont="1" applyFill="1" applyBorder="1"/>
    <xf numFmtId="39" fontId="4" fillId="0" borderId="0" xfId="1" applyNumberFormat="1" applyFont="1" applyFill="1" applyBorder="1"/>
    <xf numFmtId="39" fontId="6" fillId="0" borderId="0" xfId="1" applyNumberFormat="1" applyFont="1" applyAlignment="1"/>
    <xf numFmtId="39" fontId="1" fillId="0" borderId="0" xfId="1" applyNumberFormat="1" applyFont="1" applyBorder="1" applyAlignment="1">
      <alignment horizontal="right" vertical="top"/>
    </xf>
    <xf numFmtId="39" fontId="0" fillId="4" borderId="0" xfId="1" applyNumberFormat="1" applyFont="1" applyFill="1" applyBorder="1" applyAlignment="1">
      <alignment horizontal="right" vertical="top"/>
    </xf>
    <xf numFmtId="39" fontId="16" fillId="7" borderId="0" xfId="1" applyNumberFormat="1" applyFont="1" applyFill="1" applyBorder="1"/>
    <xf numFmtId="39" fontId="12" fillId="0" borderId="0" xfId="0" applyNumberFormat="1" applyFont="1"/>
    <xf numFmtId="39" fontId="13" fillId="0" borderId="0" xfId="0" applyNumberFormat="1" applyFont="1"/>
    <xf numFmtId="39" fontId="5" fillId="0" borderId="0" xfId="1" applyNumberFormat="1" applyFont="1" applyAlignment="1">
      <alignment vertic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top"/>
    </xf>
    <xf numFmtId="0" fontId="16" fillId="7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7" fillId="0" borderId="0" xfId="0" applyFont="1"/>
    <xf numFmtId="43" fontId="13" fillId="0" borderId="0" xfId="1" applyFont="1" applyAlignment="1"/>
    <xf numFmtId="43" fontId="0" fillId="0" borderId="0" xfId="1" applyFont="1" applyAlignment="1"/>
    <xf numFmtId="0" fontId="6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Border="1" applyAlignment="1">
      <alignment vertical="top"/>
    </xf>
    <xf numFmtId="0" fontId="18" fillId="0" borderId="0" xfId="0" applyFont="1"/>
    <xf numFmtId="0" fontId="19" fillId="0" borderId="0" xfId="0" applyFont="1"/>
    <xf numFmtId="0" fontId="12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39" fontId="14" fillId="5" borderId="1" xfId="1" applyNumberFormat="1" applyFont="1" applyFill="1" applyBorder="1" applyAlignment="1">
      <alignment horizontal="center" vertical="center"/>
    </xf>
    <xf numFmtId="39" fontId="15" fillId="6" borderId="1" xfId="1" applyNumberFormat="1" applyFont="1" applyFill="1" applyBorder="1"/>
    <xf numFmtId="0" fontId="2" fillId="0" borderId="0" xfId="0" applyFont="1" applyFill="1" applyBorder="1" applyAlignment="1">
      <alignment horizontal="center"/>
    </xf>
    <xf numFmtId="164" fontId="14" fillId="5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/>
    <xf numFmtId="164" fontId="14" fillId="5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35719</xdr:rowOff>
    </xdr:from>
    <xdr:to>
      <xdr:col>10</xdr:col>
      <xdr:colOff>966731</xdr:colOff>
      <xdr:row>2</xdr:row>
      <xdr:rowOff>206375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80875" y="226219"/>
          <a:ext cx="3713106" cy="8374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275699"/>
          <a:ext cx="1249237" cy="86730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980"/>
  <sheetViews>
    <sheetView showGridLines="0" tabSelected="1" topLeftCell="A55" zoomScale="95" zoomScaleNormal="95" zoomScaleSheetLayoutView="76" workbookViewId="0">
      <selection activeCell="B16" sqref="B16"/>
    </sheetView>
  </sheetViews>
  <sheetFormatPr baseColWidth="10" defaultColWidth="12.5703125" defaultRowHeight="15" customHeight="1" x14ac:dyDescent="0.25"/>
  <cols>
    <col min="1" max="1" width="45" customWidth="1"/>
    <col min="2" max="2" width="43.7109375" bestFit="1" customWidth="1"/>
    <col min="3" max="3" width="22" style="21" bestFit="1" customWidth="1"/>
    <col min="4" max="4" width="22" style="87" customWidth="1"/>
    <col min="5" max="5" width="19.5703125" style="64" bestFit="1" customWidth="1"/>
    <col min="6" max="8" width="16.85546875" style="64" bestFit="1" customWidth="1"/>
    <col min="9" max="9" width="17" style="64" customWidth="1"/>
    <col min="10" max="10" width="16.42578125" style="64" bestFit="1" customWidth="1"/>
    <col min="11" max="11" width="19.140625" style="64" bestFit="1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20" customFormat="1" ht="26.25" customHeight="1" x14ac:dyDescent="0.4">
      <c r="A1" s="121" t="s">
        <v>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s="20" customFormat="1" ht="26.25" customHeight="1" x14ac:dyDescent="0.4">
      <c r="A2" s="121" t="s">
        <v>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s="20" customFormat="1" ht="20.25" x14ac:dyDescent="0.3">
      <c r="A3" s="117" t="s">
        <v>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s="20" customFormat="1" ht="20.25" x14ac:dyDescent="0.3">
      <c r="A4" s="117" t="s">
        <v>195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s="20" customFormat="1" ht="8.25" customHeight="1" x14ac:dyDescent="0.3">
      <c r="A5" s="30"/>
      <c r="B5" s="28"/>
      <c r="C5" s="23"/>
      <c r="D5" s="90"/>
      <c r="E5" s="59"/>
      <c r="F5" s="59"/>
      <c r="G5" s="59"/>
      <c r="H5" s="59"/>
      <c r="I5" s="59"/>
      <c r="J5" s="59"/>
      <c r="K5" s="59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22.5" customHeight="1" x14ac:dyDescent="0.25">
      <c r="A6" s="124" t="s">
        <v>0</v>
      </c>
      <c r="B6" s="124" t="s">
        <v>4</v>
      </c>
      <c r="C6" s="122" t="s">
        <v>5</v>
      </c>
      <c r="D6" s="122" t="s">
        <v>176</v>
      </c>
      <c r="E6" s="119" t="s">
        <v>6</v>
      </c>
      <c r="F6" s="119" t="s">
        <v>7</v>
      </c>
      <c r="G6" s="119" t="s">
        <v>8</v>
      </c>
      <c r="H6" s="119" t="s">
        <v>9</v>
      </c>
      <c r="I6" s="119" t="s">
        <v>10</v>
      </c>
      <c r="J6" s="119" t="s">
        <v>11</v>
      </c>
      <c r="K6" s="119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123"/>
      <c r="B7" s="123"/>
      <c r="C7" s="123"/>
      <c r="D7" s="125"/>
      <c r="E7" s="120"/>
      <c r="F7" s="120"/>
      <c r="G7" s="120"/>
      <c r="H7" s="120"/>
      <c r="I7" s="120"/>
      <c r="J7" s="120"/>
      <c r="K7" s="120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2" customFormat="1" x14ac:dyDescent="0.25">
      <c r="A8" s="22" t="s">
        <v>134</v>
      </c>
      <c r="B8" s="22"/>
      <c r="C8" s="26"/>
      <c r="D8" s="91"/>
      <c r="E8" s="60"/>
      <c r="F8" s="60"/>
      <c r="G8" s="60"/>
      <c r="H8" s="60"/>
      <c r="I8" s="60"/>
      <c r="J8" s="60"/>
      <c r="K8" s="60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5" customHeight="1" x14ac:dyDescent="0.25">
      <c r="A9" s="45" t="s">
        <v>174</v>
      </c>
      <c r="B9" s="45" t="s">
        <v>175</v>
      </c>
      <c r="C9" s="45" t="s">
        <v>100</v>
      </c>
      <c r="D9" s="83" t="s">
        <v>177</v>
      </c>
      <c r="E9" s="64">
        <v>240000</v>
      </c>
      <c r="F9" s="64">
        <v>6888</v>
      </c>
      <c r="G9" s="64">
        <v>45624.92</v>
      </c>
      <c r="H9" s="64">
        <v>4943.8</v>
      </c>
      <c r="I9" s="64">
        <v>25</v>
      </c>
      <c r="J9" s="64">
        <f>SUM(F9:I9)</f>
        <v>57481.72</v>
      </c>
      <c r="K9" s="64">
        <f>E9-J9</f>
        <v>182518.28</v>
      </c>
    </row>
    <row r="10" spans="1:27" s="32" customFormat="1" x14ac:dyDescent="0.25">
      <c r="A10" s="13" t="s">
        <v>15</v>
      </c>
      <c r="B10" s="13" t="s">
        <v>16</v>
      </c>
      <c r="C10" s="15" t="s">
        <v>89</v>
      </c>
      <c r="D10" s="84" t="s">
        <v>177</v>
      </c>
      <c r="E10" s="62">
        <v>74000</v>
      </c>
      <c r="F10" s="62">
        <v>2123.8000000000002</v>
      </c>
      <c r="G10" s="62">
        <v>6121.2</v>
      </c>
      <c r="H10" s="62">
        <v>2249.6</v>
      </c>
      <c r="I10" s="62">
        <v>25</v>
      </c>
      <c r="J10" s="61">
        <f t="shared" ref="J10:J11" si="0">SUM(F10:I10)</f>
        <v>10519.6</v>
      </c>
      <c r="K10" s="62">
        <f t="shared" ref="K10:K13" si="1">E10-J10</f>
        <v>63480.4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s="32" customFormat="1" x14ac:dyDescent="0.25">
      <c r="A11" s="44" t="s">
        <v>108</v>
      </c>
      <c r="B11" s="44" t="s">
        <v>16</v>
      </c>
      <c r="C11" s="45" t="s">
        <v>100</v>
      </c>
      <c r="D11" s="83" t="s">
        <v>177</v>
      </c>
      <c r="E11" s="62">
        <v>30000</v>
      </c>
      <c r="F11" s="62">
        <v>861</v>
      </c>
      <c r="G11" s="62">
        <v>0</v>
      </c>
      <c r="H11" s="62">
        <v>912</v>
      </c>
      <c r="I11" s="62">
        <v>25</v>
      </c>
      <c r="J11" s="61">
        <f t="shared" si="0"/>
        <v>1798</v>
      </c>
      <c r="K11" s="62">
        <f t="shared" si="1"/>
        <v>28202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s="32" customFormat="1" x14ac:dyDescent="0.25">
      <c r="A12" s="44" t="s">
        <v>185</v>
      </c>
      <c r="B12" s="44" t="s">
        <v>186</v>
      </c>
      <c r="C12" s="45" t="s">
        <v>100</v>
      </c>
      <c r="D12" s="83" t="s">
        <v>178</v>
      </c>
      <c r="E12" s="62">
        <v>37500</v>
      </c>
      <c r="F12" s="63">
        <v>1076.25</v>
      </c>
      <c r="G12" s="63">
        <v>89.81</v>
      </c>
      <c r="H12" s="63">
        <v>1140</v>
      </c>
      <c r="I12" s="63">
        <v>25</v>
      </c>
      <c r="J12" s="61">
        <v>2331.06</v>
      </c>
      <c r="K12" s="62">
        <v>35168.94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s="32" customFormat="1" x14ac:dyDescent="0.25">
      <c r="A13" s="44" t="s">
        <v>184</v>
      </c>
      <c r="B13" s="44" t="s">
        <v>152</v>
      </c>
      <c r="C13" s="45" t="s">
        <v>100</v>
      </c>
      <c r="D13" s="83" t="s">
        <v>178</v>
      </c>
      <c r="E13" s="62">
        <v>60000</v>
      </c>
      <c r="F13" s="62">
        <v>1722</v>
      </c>
      <c r="G13" s="62">
        <v>3486.68</v>
      </c>
      <c r="H13" s="62">
        <v>1824</v>
      </c>
      <c r="I13" s="62">
        <v>25</v>
      </c>
      <c r="J13" s="61">
        <f t="shared" ref="J13" si="2">SUM(F13:I13)</f>
        <v>7057.68</v>
      </c>
      <c r="K13" s="62">
        <f t="shared" si="1"/>
        <v>52942.32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s="32" customFormat="1" x14ac:dyDescent="0.25">
      <c r="A14" s="44" t="s">
        <v>167</v>
      </c>
      <c r="B14" s="44" t="s">
        <v>16</v>
      </c>
      <c r="C14" s="45" t="s">
        <v>100</v>
      </c>
      <c r="D14" s="83" t="s">
        <v>178</v>
      </c>
      <c r="E14" s="62">
        <v>40000</v>
      </c>
      <c r="F14" s="61">
        <v>1148</v>
      </c>
      <c r="G14" s="61">
        <v>442.65</v>
      </c>
      <c r="H14" s="61">
        <v>1216</v>
      </c>
      <c r="I14" s="62">
        <v>25</v>
      </c>
      <c r="J14" s="61">
        <f>SUM(F14:I14)</f>
        <v>2831.65</v>
      </c>
      <c r="K14" s="62">
        <f>E14-J14</f>
        <v>37168.35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s="37" customFormat="1" x14ac:dyDescent="0.25">
      <c r="A15" s="56" t="s">
        <v>17</v>
      </c>
      <c r="B15" s="57">
        <v>6</v>
      </c>
      <c r="C15" s="58"/>
      <c r="D15" s="92"/>
      <c r="E15" s="65">
        <f t="shared" ref="E15:K15" si="3">SUM(E9:E14)</f>
        <v>481500</v>
      </c>
      <c r="F15" s="65">
        <f t="shared" si="3"/>
        <v>13819.05</v>
      </c>
      <c r="G15" s="65">
        <f t="shared" si="3"/>
        <v>55765.259999999995</v>
      </c>
      <c r="H15" s="65">
        <f t="shared" si="3"/>
        <v>12285.4</v>
      </c>
      <c r="I15" s="65">
        <f t="shared" si="3"/>
        <v>150</v>
      </c>
      <c r="J15" s="65">
        <f t="shared" si="3"/>
        <v>82019.709999999992</v>
      </c>
      <c r="K15" s="65">
        <f t="shared" si="3"/>
        <v>399480.29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32" customFormat="1" x14ac:dyDescent="0.25">
      <c r="A16" s="22"/>
      <c r="B16" s="22"/>
      <c r="C16" s="26"/>
      <c r="D16" s="91"/>
      <c r="E16" s="60"/>
      <c r="F16" s="60"/>
      <c r="G16" s="60"/>
      <c r="H16" s="60"/>
      <c r="I16" s="60"/>
      <c r="J16" s="60"/>
      <c r="K16" s="6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s="32" customFormat="1" x14ac:dyDescent="0.25">
      <c r="A17" s="22" t="s">
        <v>112</v>
      </c>
      <c r="B17" s="22"/>
      <c r="C17" s="26"/>
      <c r="D17" s="91"/>
      <c r="E17" s="60" t="s">
        <v>172</v>
      </c>
      <c r="F17" s="60"/>
      <c r="G17" s="60"/>
      <c r="H17" s="60"/>
      <c r="I17" s="60"/>
      <c r="J17" s="60"/>
      <c r="K17" s="60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s="32" customFormat="1" x14ac:dyDescent="0.25">
      <c r="A18" s="18" t="s">
        <v>26</v>
      </c>
      <c r="B18" s="18" t="s">
        <v>27</v>
      </c>
      <c r="C18" s="27" t="s">
        <v>86</v>
      </c>
      <c r="D18" s="85" t="s">
        <v>177</v>
      </c>
      <c r="E18" s="66">
        <v>60000</v>
      </c>
      <c r="F18" s="67">
        <v>1722</v>
      </c>
      <c r="G18" s="66">
        <v>3486.68</v>
      </c>
      <c r="H18" s="66">
        <v>1824</v>
      </c>
      <c r="I18" s="66">
        <v>25</v>
      </c>
      <c r="J18" s="61">
        <f>SUM(F18:I18)</f>
        <v>7057.68</v>
      </c>
      <c r="K18" s="62">
        <f>E18-J18</f>
        <v>52942.32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s="32" customFormat="1" x14ac:dyDescent="0.25">
      <c r="A19" s="18" t="s">
        <v>187</v>
      </c>
      <c r="B19" s="18" t="s">
        <v>16</v>
      </c>
      <c r="C19" s="27" t="s">
        <v>100</v>
      </c>
      <c r="D19" s="85" t="s">
        <v>177</v>
      </c>
      <c r="E19" s="66">
        <v>125000</v>
      </c>
      <c r="F19" s="67">
        <v>3587.5</v>
      </c>
      <c r="G19" s="66">
        <v>17985.990000000002</v>
      </c>
      <c r="H19" s="66">
        <v>3800</v>
      </c>
      <c r="I19" s="66">
        <v>25</v>
      </c>
      <c r="J19" s="61">
        <v>25398.49</v>
      </c>
      <c r="K19" s="62">
        <v>99601.51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s="32" customFormat="1" x14ac:dyDescent="0.25">
      <c r="A20" s="18" t="s">
        <v>25</v>
      </c>
      <c r="B20" s="18" t="s">
        <v>27</v>
      </c>
      <c r="C20" s="27" t="s">
        <v>86</v>
      </c>
      <c r="D20" s="85" t="s">
        <v>178</v>
      </c>
      <c r="E20" s="62">
        <v>32000</v>
      </c>
      <c r="F20" s="62">
        <v>918.4</v>
      </c>
      <c r="G20" s="62">
        <v>0</v>
      </c>
      <c r="H20" s="62">
        <v>972.8</v>
      </c>
      <c r="I20" s="62">
        <v>1502.72</v>
      </c>
      <c r="J20" s="61">
        <f t="shared" ref="J20" si="4">SUM(F20:I20)</f>
        <v>3393.92</v>
      </c>
      <c r="K20" s="62">
        <f t="shared" ref="K20" si="5">E20-J20</f>
        <v>28606.080000000002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s="37" customFormat="1" x14ac:dyDescent="0.25">
      <c r="A21" s="56" t="s">
        <v>17</v>
      </c>
      <c r="B21" s="57">
        <v>3</v>
      </c>
      <c r="C21" s="58"/>
      <c r="D21" s="92"/>
      <c r="E21" s="65">
        <f t="shared" ref="E21:K21" si="6">SUM(E18:E20)</f>
        <v>217000</v>
      </c>
      <c r="F21" s="65">
        <f t="shared" si="6"/>
        <v>6227.9</v>
      </c>
      <c r="G21" s="65">
        <f t="shared" si="6"/>
        <v>21472.670000000002</v>
      </c>
      <c r="H21" s="65">
        <f t="shared" si="6"/>
        <v>6596.8</v>
      </c>
      <c r="I21" s="65">
        <f t="shared" si="6"/>
        <v>1552.72</v>
      </c>
      <c r="J21" s="65">
        <f t="shared" si="6"/>
        <v>35850.090000000004</v>
      </c>
      <c r="K21" s="65">
        <f t="shared" si="6"/>
        <v>181149.90999999997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32" customFormat="1" x14ac:dyDescent="0.25">
      <c r="A22" s="13"/>
      <c r="B22" s="13"/>
      <c r="C22" s="14"/>
      <c r="D22" s="93"/>
      <c r="E22" s="66"/>
      <c r="F22" s="66"/>
      <c r="G22" s="66"/>
      <c r="H22" s="66"/>
      <c r="I22" s="66"/>
      <c r="J22" s="66"/>
      <c r="K22" s="66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s="32" customFormat="1" x14ac:dyDescent="0.25">
      <c r="A23" s="5" t="s">
        <v>135</v>
      </c>
      <c r="B23" s="13"/>
      <c r="C23" s="14"/>
      <c r="D23" s="93"/>
      <c r="E23" s="66"/>
      <c r="F23" s="66"/>
      <c r="G23" s="66"/>
      <c r="H23" s="66"/>
      <c r="I23" s="66"/>
      <c r="J23" s="66"/>
      <c r="K23" s="66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s="32" customFormat="1" x14ac:dyDescent="0.25">
      <c r="A24" s="13" t="s">
        <v>166</v>
      </c>
      <c r="B24" s="13" t="s">
        <v>136</v>
      </c>
      <c r="C24" s="15" t="s">
        <v>89</v>
      </c>
      <c r="D24" s="84" t="s">
        <v>178</v>
      </c>
      <c r="E24" s="66">
        <v>110000</v>
      </c>
      <c r="F24" s="66">
        <v>3157</v>
      </c>
      <c r="G24" s="68">
        <v>13782.56</v>
      </c>
      <c r="H24" s="66">
        <v>3344</v>
      </c>
      <c r="I24" s="66">
        <v>2725.24</v>
      </c>
      <c r="J24" s="61">
        <f>+F24+G24+H24+I24</f>
        <v>23008.799999999996</v>
      </c>
      <c r="K24" s="62">
        <f>E24-J24</f>
        <v>86991.200000000012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s="32" customFormat="1" x14ac:dyDescent="0.25">
      <c r="A25" s="35" t="s">
        <v>145</v>
      </c>
      <c r="B25" s="35" t="s">
        <v>146</v>
      </c>
      <c r="C25" s="35" t="s">
        <v>89</v>
      </c>
      <c r="D25" s="86" t="s">
        <v>178</v>
      </c>
      <c r="E25" s="69">
        <v>50000</v>
      </c>
      <c r="F25" s="63">
        <v>1435</v>
      </c>
      <c r="G25" s="63">
        <v>1854</v>
      </c>
      <c r="H25" s="63">
        <v>1520</v>
      </c>
      <c r="I25" s="63">
        <v>25</v>
      </c>
      <c r="J25" s="61">
        <f>SUM(F25:I25)</f>
        <v>4834</v>
      </c>
      <c r="K25" s="62">
        <f>E25-J25</f>
        <v>45166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 ht="15" customHeight="1" x14ac:dyDescent="0.25">
      <c r="A26" t="s">
        <v>202</v>
      </c>
      <c r="B26" t="s">
        <v>203</v>
      </c>
      <c r="C26" s="21" t="s">
        <v>89</v>
      </c>
      <c r="D26" s="87" t="s">
        <v>177</v>
      </c>
      <c r="E26" s="64">
        <v>74000</v>
      </c>
      <c r="F26" s="64">
        <v>2123.8000000000002</v>
      </c>
      <c r="G26" s="64">
        <v>6121.2</v>
      </c>
      <c r="H26" s="64">
        <v>2249.6</v>
      </c>
      <c r="I26" s="64">
        <v>25</v>
      </c>
      <c r="J26" s="64">
        <v>10519.6</v>
      </c>
      <c r="K26" s="64">
        <v>63480.4</v>
      </c>
    </row>
    <row r="27" spans="1:27" s="37" customFormat="1" x14ac:dyDescent="0.25">
      <c r="A27" s="56" t="s">
        <v>17</v>
      </c>
      <c r="B27" s="57">
        <v>3</v>
      </c>
      <c r="C27" s="58"/>
      <c r="D27" s="92"/>
      <c r="E27" s="65">
        <f>SUM(E24:E26)</f>
        <v>234000</v>
      </c>
      <c r="F27" s="65">
        <f>SUM(F24:F26)</f>
        <v>6715.8</v>
      </c>
      <c r="G27" s="65">
        <f>SUM(G24:G26)</f>
        <v>21757.759999999998</v>
      </c>
      <c r="H27" s="65">
        <f>SUM(H24:H26)</f>
        <v>7113.6</v>
      </c>
      <c r="I27" s="65">
        <f>SUM(I24:I26)</f>
        <v>2775.24</v>
      </c>
      <c r="J27" s="65">
        <f>SUM(J24:J26)</f>
        <v>38362.399999999994</v>
      </c>
      <c r="K27" s="65">
        <f>SUM(K24:K26)</f>
        <v>195637.6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s="32" customFormat="1" x14ac:dyDescent="0.25">
      <c r="A28" s="35"/>
      <c r="B28" s="35"/>
      <c r="C28" s="35"/>
      <c r="D28" s="86"/>
      <c r="E28" s="69"/>
      <c r="F28" s="63"/>
      <c r="G28" s="63"/>
      <c r="H28" s="63"/>
      <c r="I28" s="63"/>
      <c r="J28" s="63"/>
      <c r="K28" s="69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 spans="1:27" s="32" customFormat="1" x14ac:dyDescent="0.25">
      <c r="A29" s="39" t="s">
        <v>114</v>
      </c>
      <c r="B29" s="22"/>
      <c r="C29" s="26"/>
      <c r="D29" s="91"/>
      <c r="E29" s="60"/>
      <c r="F29" s="60"/>
      <c r="G29" s="60"/>
      <c r="H29" s="60"/>
      <c r="I29" s="60"/>
      <c r="J29" s="60"/>
      <c r="K29" s="60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spans="1:27" s="37" customFormat="1" x14ac:dyDescent="0.25">
      <c r="A30" s="24" t="s">
        <v>92</v>
      </c>
      <c r="B30" s="24" t="s">
        <v>29</v>
      </c>
      <c r="C30" s="37" t="s">
        <v>89</v>
      </c>
      <c r="D30" s="87" t="s">
        <v>178</v>
      </c>
      <c r="E30" s="64">
        <v>55000</v>
      </c>
      <c r="F30" s="64">
        <v>1578.5</v>
      </c>
      <c r="G30" s="64">
        <v>2559.6799999999998</v>
      </c>
      <c r="H30" s="64">
        <v>1672</v>
      </c>
      <c r="I30" s="64">
        <v>25</v>
      </c>
      <c r="J30" s="61">
        <f t="shared" ref="J30:J32" si="7">SUM(F30:I30)</f>
        <v>5835.18</v>
      </c>
      <c r="K30" s="62">
        <f t="shared" ref="K30:K32" si="8">E30-J30</f>
        <v>49164.82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37" customFormat="1" x14ac:dyDescent="0.25">
      <c r="A31" s="24" t="s">
        <v>188</v>
      </c>
      <c r="B31" s="24" t="s">
        <v>16</v>
      </c>
      <c r="C31" s="37" t="s">
        <v>89</v>
      </c>
      <c r="D31" s="87" t="s">
        <v>177</v>
      </c>
      <c r="E31" s="64">
        <v>85000</v>
      </c>
      <c r="F31" s="64">
        <v>2439.5</v>
      </c>
      <c r="G31" s="64">
        <v>8576.99</v>
      </c>
      <c r="H31" s="64">
        <v>2584</v>
      </c>
      <c r="I31" s="64">
        <v>25</v>
      </c>
      <c r="J31" s="61">
        <v>13625.49</v>
      </c>
      <c r="K31" s="62">
        <v>71374.509999999995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32" customFormat="1" x14ac:dyDescent="0.25">
      <c r="A32" s="24" t="s">
        <v>73</v>
      </c>
      <c r="B32" s="24" t="s">
        <v>156</v>
      </c>
      <c r="C32" s="37" t="s">
        <v>89</v>
      </c>
      <c r="D32" s="87" t="s">
        <v>177</v>
      </c>
      <c r="E32" s="64">
        <v>36000</v>
      </c>
      <c r="F32" s="64">
        <v>1033.2</v>
      </c>
      <c r="G32" s="64">
        <v>0</v>
      </c>
      <c r="H32" s="64">
        <v>1094.4000000000001</v>
      </c>
      <c r="I32" s="64">
        <v>25</v>
      </c>
      <c r="J32" s="61">
        <f t="shared" si="7"/>
        <v>2152.6000000000004</v>
      </c>
      <c r="K32" s="62">
        <f t="shared" si="8"/>
        <v>33847.4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s="37" customFormat="1" x14ac:dyDescent="0.25">
      <c r="A33" s="56" t="s">
        <v>17</v>
      </c>
      <c r="B33" s="57">
        <v>3</v>
      </c>
      <c r="C33" s="58"/>
      <c r="D33" s="92"/>
      <c r="E33" s="65">
        <f t="shared" ref="E33:K33" si="9">SUBTOTAL(9,E30:E32)</f>
        <v>176000</v>
      </c>
      <c r="F33" s="65">
        <f t="shared" si="9"/>
        <v>5051.2</v>
      </c>
      <c r="G33" s="65">
        <f t="shared" si="9"/>
        <v>11136.67</v>
      </c>
      <c r="H33" s="65">
        <f t="shared" si="9"/>
        <v>5350.4</v>
      </c>
      <c r="I33" s="65">
        <f t="shared" si="9"/>
        <v>75</v>
      </c>
      <c r="J33" s="65">
        <f t="shared" si="9"/>
        <v>21613.269999999997</v>
      </c>
      <c r="K33" s="65">
        <f t="shared" si="9"/>
        <v>154386.72999999998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37" customFormat="1" x14ac:dyDescent="0.25">
      <c r="D34" s="87"/>
      <c r="E34" s="64"/>
      <c r="F34" s="64"/>
      <c r="G34" s="64"/>
      <c r="H34" s="64"/>
      <c r="I34" s="64"/>
      <c r="J34" s="64"/>
      <c r="K34" s="64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s="32" customFormat="1" x14ac:dyDescent="0.25">
      <c r="A35" s="40" t="s">
        <v>137</v>
      </c>
      <c r="B35" s="22"/>
      <c r="C35" s="26"/>
      <c r="D35" s="91"/>
      <c r="E35" s="60"/>
      <c r="F35" s="60"/>
      <c r="G35" s="60"/>
      <c r="H35" s="60"/>
      <c r="I35" s="60"/>
      <c r="J35" s="60"/>
      <c r="K35" s="60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s="32" customFormat="1" x14ac:dyDescent="0.25">
      <c r="A36" s="46" t="s">
        <v>22</v>
      </c>
      <c r="B36" s="44" t="s">
        <v>138</v>
      </c>
      <c r="C36" s="45" t="s">
        <v>100</v>
      </c>
      <c r="D36" s="83" t="s">
        <v>177</v>
      </c>
      <c r="E36" s="61">
        <v>26250</v>
      </c>
      <c r="F36" s="61">
        <v>753.38</v>
      </c>
      <c r="G36" s="61">
        <v>0</v>
      </c>
      <c r="H36" s="61">
        <v>798</v>
      </c>
      <c r="I36" s="61">
        <v>2952.95</v>
      </c>
      <c r="J36" s="61">
        <f t="shared" ref="J36:J40" si="10">SUM(F36:I36)</f>
        <v>4504.33</v>
      </c>
      <c r="K36" s="62">
        <f t="shared" ref="K36:K40" si="11">E36-J36</f>
        <v>21745.67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s="32" customFormat="1" x14ac:dyDescent="0.25">
      <c r="A37" s="46" t="s">
        <v>19</v>
      </c>
      <c r="B37" s="44" t="s">
        <v>157</v>
      </c>
      <c r="C37" s="45" t="s">
        <v>100</v>
      </c>
      <c r="D37" s="83" t="s">
        <v>177</v>
      </c>
      <c r="E37" s="61">
        <v>40000</v>
      </c>
      <c r="F37" s="61">
        <v>1148</v>
      </c>
      <c r="G37" s="61">
        <v>442.65</v>
      </c>
      <c r="H37" s="61">
        <v>1216</v>
      </c>
      <c r="I37" s="61">
        <v>280.2</v>
      </c>
      <c r="J37" s="61">
        <f t="shared" ref="J37" si="12">SUM(F37:I37)</f>
        <v>3086.85</v>
      </c>
      <c r="K37" s="62">
        <f t="shared" si="11"/>
        <v>36913.15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s="32" customFormat="1" x14ac:dyDescent="0.25">
      <c r="A38" s="11" t="s">
        <v>147</v>
      </c>
      <c r="B38" s="11" t="s">
        <v>148</v>
      </c>
      <c r="C38" s="9" t="s">
        <v>100</v>
      </c>
      <c r="D38" s="88" t="s">
        <v>177</v>
      </c>
      <c r="E38" s="62">
        <v>41000</v>
      </c>
      <c r="F38" s="62">
        <v>1176.7</v>
      </c>
      <c r="G38" s="62">
        <v>381.27</v>
      </c>
      <c r="H38" s="62">
        <v>1246.4000000000001</v>
      </c>
      <c r="I38" s="62">
        <v>1375.12</v>
      </c>
      <c r="J38" s="61">
        <f t="shared" si="10"/>
        <v>4179.49</v>
      </c>
      <c r="K38" s="62">
        <f t="shared" si="11"/>
        <v>36820.51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s="32" customFormat="1" x14ac:dyDescent="0.25">
      <c r="A39" s="11" t="s">
        <v>189</v>
      </c>
      <c r="B39" s="11" t="s">
        <v>148</v>
      </c>
      <c r="C39" s="9" t="s">
        <v>100</v>
      </c>
      <c r="D39" s="88" t="s">
        <v>177</v>
      </c>
      <c r="E39" s="62">
        <v>41000</v>
      </c>
      <c r="F39" s="62">
        <v>1176.7</v>
      </c>
      <c r="G39" s="62">
        <v>583.79</v>
      </c>
      <c r="H39" s="62">
        <v>1246.4000000000001</v>
      </c>
      <c r="I39" s="62">
        <v>25</v>
      </c>
      <c r="J39" s="61">
        <v>3031.89</v>
      </c>
      <c r="K39" s="62">
        <v>37968.11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s="32" customFormat="1" x14ac:dyDescent="0.25">
      <c r="A40" s="11" t="s">
        <v>180</v>
      </c>
      <c r="B40" s="11" t="s">
        <v>173</v>
      </c>
      <c r="C40" s="9" t="s">
        <v>100</v>
      </c>
      <c r="D40" s="88" t="s">
        <v>178</v>
      </c>
      <c r="E40" s="62">
        <v>37000</v>
      </c>
      <c r="F40" s="62">
        <v>1061.9000000000001</v>
      </c>
      <c r="G40" s="62">
        <v>0</v>
      </c>
      <c r="H40" s="62">
        <v>1124.8</v>
      </c>
      <c r="I40" s="62">
        <v>1375.12</v>
      </c>
      <c r="J40" s="61">
        <f t="shared" si="10"/>
        <v>3561.8199999999997</v>
      </c>
      <c r="K40" s="62">
        <f t="shared" si="11"/>
        <v>33438.18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27" s="37" customFormat="1" x14ac:dyDescent="0.25">
      <c r="A41" s="56" t="s">
        <v>17</v>
      </c>
      <c r="B41" s="57">
        <v>5</v>
      </c>
      <c r="C41" s="58"/>
      <c r="D41" s="92"/>
      <c r="E41" s="65">
        <f t="shared" ref="E41:K41" si="13">SUM(E36:E40)</f>
        <v>185250</v>
      </c>
      <c r="F41" s="65">
        <f t="shared" si="13"/>
        <v>5316.68</v>
      </c>
      <c r="G41" s="65">
        <f t="shared" si="13"/>
        <v>1407.71</v>
      </c>
      <c r="H41" s="65">
        <f t="shared" si="13"/>
        <v>5631.6</v>
      </c>
      <c r="I41" s="65">
        <f t="shared" si="13"/>
        <v>6008.3899999999994</v>
      </c>
      <c r="J41" s="65">
        <f t="shared" si="13"/>
        <v>18364.379999999997</v>
      </c>
      <c r="K41" s="65">
        <f t="shared" si="13"/>
        <v>166885.62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s="32" customFormat="1" x14ac:dyDescent="0.25">
      <c r="A42" s="38"/>
      <c r="B42" s="22"/>
      <c r="C42" s="26"/>
      <c r="D42" s="91"/>
      <c r="E42" s="60"/>
      <c r="F42" s="60"/>
      <c r="G42" s="60"/>
      <c r="H42" s="60"/>
      <c r="I42" s="60"/>
      <c r="J42" s="60"/>
      <c r="K42" s="60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s="32" customFormat="1" x14ac:dyDescent="0.25">
      <c r="A43" s="40" t="s">
        <v>139</v>
      </c>
      <c r="B43" s="22"/>
      <c r="C43" s="26"/>
      <c r="D43" s="91"/>
      <c r="E43" s="60"/>
      <c r="F43" s="60"/>
      <c r="G43" s="60"/>
      <c r="H43" s="60"/>
      <c r="I43" s="60"/>
      <c r="J43" s="60"/>
      <c r="K43" s="6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s="32" customFormat="1" x14ac:dyDescent="0.25">
      <c r="A44" s="11" t="s">
        <v>140</v>
      </c>
      <c r="B44" s="11" t="s">
        <v>132</v>
      </c>
      <c r="C44" s="27" t="s">
        <v>86</v>
      </c>
      <c r="D44" s="84" t="s">
        <v>177</v>
      </c>
      <c r="E44" s="66">
        <v>45000</v>
      </c>
      <c r="F44" s="66">
        <v>1291.5</v>
      </c>
      <c r="G44" s="66">
        <v>945.81</v>
      </c>
      <c r="H44" s="66">
        <v>1368</v>
      </c>
      <c r="I44" s="66">
        <v>1375.12</v>
      </c>
      <c r="J44" s="61">
        <f t="shared" ref="J44" si="14">SUM(F44:I44)</f>
        <v>4980.43</v>
      </c>
      <c r="K44" s="62">
        <f t="shared" ref="K44" si="15">E44-J44</f>
        <v>40019.57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7" s="37" customFormat="1" x14ac:dyDescent="0.25">
      <c r="A45" s="56" t="s">
        <v>17</v>
      </c>
      <c r="B45" s="57">
        <v>1</v>
      </c>
      <c r="C45" s="58"/>
      <c r="D45" s="92"/>
      <c r="E45" s="65">
        <f t="shared" ref="E45:K45" si="16">SUBTOTAL(9,E43:E44)</f>
        <v>45000</v>
      </c>
      <c r="F45" s="65">
        <f t="shared" si="16"/>
        <v>1291.5</v>
      </c>
      <c r="G45" s="65">
        <f t="shared" si="16"/>
        <v>945.81</v>
      </c>
      <c r="H45" s="65">
        <f t="shared" si="16"/>
        <v>1368</v>
      </c>
      <c r="I45" s="65">
        <f t="shared" si="16"/>
        <v>1375.12</v>
      </c>
      <c r="J45" s="65">
        <f t="shared" si="16"/>
        <v>4980.43</v>
      </c>
      <c r="K45" s="65">
        <f t="shared" si="16"/>
        <v>40019.57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s="32" customFormat="1" x14ac:dyDescent="0.25">
      <c r="A46" s="38"/>
      <c r="B46" s="22"/>
      <c r="C46" s="26"/>
      <c r="D46" s="91"/>
      <c r="E46" s="60"/>
      <c r="F46" s="60"/>
      <c r="G46" s="60"/>
      <c r="H46" s="60"/>
      <c r="I46" s="60"/>
      <c r="J46" s="60"/>
      <c r="K46" s="60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s="32" customFormat="1" x14ac:dyDescent="0.25">
      <c r="A47" s="40" t="s">
        <v>141</v>
      </c>
      <c r="B47" s="22"/>
      <c r="C47" s="26"/>
      <c r="D47" s="91"/>
      <c r="E47" s="60"/>
      <c r="F47" s="60"/>
      <c r="G47" s="60"/>
      <c r="H47" s="60"/>
      <c r="I47" s="60"/>
      <c r="J47" s="60"/>
      <c r="K47" s="60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s="32" customFormat="1" x14ac:dyDescent="0.25">
      <c r="A48" s="18" t="s">
        <v>18</v>
      </c>
      <c r="B48" s="18" t="s">
        <v>171</v>
      </c>
      <c r="C48" s="109" t="s">
        <v>86</v>
      </c>
      <c r="D48" s="89" t="s">
        <v>177</v>
      </c>
      <c r="E48" s="63">
        <v>145000</v>
      </c>
      <c r="F48" s="63">
        <v>4161.5</v>
      </c>
      <c r="G48" s="63">
        <v>22690.49</v>
      </c>
      <c r="H48" s="63">
        <v>4408</v>
      </c>
      <c r="I48" s="63">
        <v>3685</v>
      </c>
      <c r="J48" s="61">
        <f>+F48+G48+H48+I48</f>
        <v>34944.990000000005</v>
      </c>
      <c r="K48" s="62">
        <f t="shared" ref="K48:K50" si="17">E48-J48</f>
        <v>110055.01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s="32" customFormat="1" x14ac:dyDescent="0.25">
      <c r="A49" s="18" t="s">
        <v>190</v>
      </c>
      <c r="B49" s="18" t="s">
        <v>16</v>
      </c>
      <c r="C49" s="109" t="s">
        <v>89</v>
      </c>
      <c r="D49" s="89" t="s">
        <v>177</v>
      </c>
      <c r="E49" s="63">
        <v>145000</v>
      </c>
      <c r="F49" s="63">
        <v>4161.5</v>
      </c>
      <c r="G49" s="63">
        <v>22690.49</v>
      </c>
      <c r="H49" s="63">
        <v>4408</v>
      </c>
      <c r="I49" s="63">
        <v>25</v>
      </c>
      <c r="J49" s="61">
        <v>31284.99</v>
      </c>
      <c r="K49" s="62">
        <v>113715.01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s="32" customFormat="1" x14ac:dyDescent="0.25">
      <c r="A50" s="24" t="s">
        <v>97</v>
      </c>
      <c r="B50" s="24" t="s">
        <v>45</v>
      </c>
      <c r="C50" s="37" t="s">
        <v>89</v>
      </c>
      <c r="D50" s="87" t="s">
        <v>178</v>
      </c>
      <c r="E50" s="64">
        <v>67000</v>
      </c>
      <c r="F50" s="64">
        <v>1922.9</v>
      </c>
      <c r="G50" s="64">
        <v>4803.9399999999996</v>
      </c>
      <c r="H50" s="64">
        <v>2036.8</v>
      </c>
      <c r="I50" s="64">
        <v>25</v>
      </c>
      <c r="J50" s="61">
        <f t="shared" ref="J50" si="18">SUM(F50:I50)</f>
        <v>8788.64</v>
      </c>
      <c r="K50" s="62">
        <f t="shared" si="17"/>
        <v>58211.360000000001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s="37" customFormat="1" x14ac:dyDescent="0.25">
      <c r="A51" s="56" t="s">
        <v>17</v>
      </c>
      <c r="B51" s="57">
        <v>3</v>
      </c>
      <c r="C51" s="58"/>
      <c r="D51" s="92"/>
      <c r="E51" s="65">
        <f t="shared" ref="E51:K51" si="19">SUBTOTAL(9,E48:E50)</f>
        <v>357000</v>
      </c>
      <c r="F51" s="65">
        <f t="shared" si="19"/>
        <v>10245.9</v>
      </c>
      <c r="G51" s="65">
        <f t="shared" si="19"/>
        <v>50184.920000000006</v>
      </c>
      <c r="H51" s="65">
        <f t="shared" si="19"/>
        <v>10852.8</v>
      </c>
      <c r="I51" s="65">
        <f t="shared" si="19"/>
        <v>3735</v>
      </c>
      <c r="J51" s="65">
        <f t="shared" si="19"/>
        <v>75018.62000000001</v>
      </c>
      <c r="K51" s="65">
        <f t="shared" si="19"/>
        <v>281981.38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s="32" customFormat="1" x14ac:dyDescent="0.25">
      <c r="A52" s="38"/>
      <c r="B52" s="22"/>
      <c r="C52" s="26"/>
      <c r="D52" s="91"/>
      <c r="E52" s="60"/>
      <c r="F52" s="60"/>
      <c r="G52" s="60"/>
      <c r="H52" s="60"/>
      <c r="I52" s="60"/>
      <c r="J52" s="60"/>
      <c r="K52" s="60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s="32" customFormat="1" x14ac:dyDescent="0.25">
      <c r="A53" s="38"/>
      <c r="B53" s="22"/>
      <c r="C53" s="26"/>
      <c r="D53" s="91"/>
      <c r="E53" s="60"/>
      <c r="F53" s="60"/>
      <c r="G53" s="60"/>
      <c r="H53" s="60"/>
      <c r="I53" s="60"/>
      <c r="J53" s="60"/>
      <c r="K53" s="60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27" s="32" customFormat="1" x14ac:dyDescent="0.25">
      <c r="A54" s="40" t="s">
        <v>113</v>
      </c>
      <c r="B54" s="22"/>
      <c r="C54" s="26"/>
      <c r="D54" s="91"/>
      <c r="E54" s="60"/>
      <c r="F54" s="60"/>
      <c r="G54" s="60"/>
      <c r="H54" s="60"/>
      <c r="I54" s="60"/>
      <c r="J54" s="60"/>
      <c r="K54" s="60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1:27" s="32" customFormat="1" x14ac:dyDescent="0.25">
      <c r="A55" s="10" t="s">
        <v>205</v>
      </c>
      <c r="B55" s="13" t="s">
        <v>98</v>
      </c>
      <c r="C55" s="37" t="s">
        <v>89</v>
      </c>
      <c r="D55" s="87" t="s">
        <v>177</v>
      </c>
      <c r="E55" s="64">
        <v>55000</v>
      </c>
      <c r="F55" s="64">
        <v>1578.5</v>
      </c>
      <c r="G55" s="64">
        <v>2559.6799999999998</v>
      </c>
      <c r="H55" s="64">
        <v>1672</v>
      </c>
      <c r="I55" s="64">
        <v>1385</v>
      </c>
      <c r="J55" s="61">
        <f t="shared" ref="J55" si="20">SUM(F55:I55)</f>
        <v>7195.18</v>
      </c>
      <c r="K55" s="62">
        <f t="shared" ref="K55:K61" si="21">E55-J55</f>
        <v>47804.82</v>
      </c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1:27" s="32" customFormat="1" x14ac:dyDescent="0.25">
      <c r="A56" s="11" t="s">
        <v>69</v>
      </c>
      <c r="B56" s="11" t="s">
        <v>53</v>
      </c>
      <c r="C56" s="20" t="s">
        <v>86</v>
      </c>
      <c r="D56" s="87" t="s">
        <v>178</v>
      </c>
      <c r="E56" s="64">
        <v>55000</v>
      </c>
      <c r="F56" s="64">
        <v>1578.5</v>
      </c>
      <c r="G56" s="64">
        <v>2559.6799999999998</v>
      </c>
      <c r="H56" s="64">
        <v>1672</v>
      </c>
      <c r="I56" s="64">
        <v>1667.8</v>
      </c>
      <c r="J56" s="61">
        <f t="shared" ref="J56:J61" si="22">SUM(F56:I56)</f>
        <v>7477.9800000000005</v>
      </c>
      <c r="K56" s="62">
        <f t="shared" si="21"/>
        <v>47522.02</v>
      </c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s="32" customFormat="1" x14ac:dyDescent="0.25">
      <c r="A57" s="10" t="s">
        <v>70</v>
      </c>
      <c r="B57" s="18" t="s">
        <v>54</v>
      </c>
      <c r="C57" s="20" t="s">
        <v>151</v>
      </c>
      <c r="D57" s="87" t="s">
        <v>178</v>
      </c>
      <c r="E57" s="64">
        <v>22599.26</v>
      </c>
      <c r="F57" s="64">
        <v>648.6</v>
      </c>
      <c r="G57" s="64">
        <v>0</v>
      </c>
      <c r="H57" s="64">
        <v>687.02</v>
      </c>
      <c r="I57" s="64">
        <v>152.6</v>
      </c>
      <c r="J57" s="61">
        <f t="shared" si="22"/>
        <v>1488.2199999999998</v>
      </c>
      <c r="K57" s="62">
        <f t="shared" si="21"/>
        <v>21111.039999999997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s="32" customFormat="1" x14ac:dyDescent="0.25">
      <c r="A58" s="10" t="s">
        <v>71</v>
      </c>
      <c r="B58" s="18" t="s">
        <v>155</v>
      </c>
      <c r="C58" s="20" t="s">
        <v>89</v>
      </c>
      <c r="D58" s="87" t="s">
        <v>178</v>
      </c>
      <c r="E58" s="64">
        <v>32000</v>
      </c>
      <c r="F58" s="64">
        <v>918.4</v>
      </c>
      <c r="G58" s="64">
        <v>0</v>
      </c>
      <c r="H58" s="64">
        <v>972.8</v>
      </c>
      <c r="I58" s="64">
        <v>25</v>
      </c>
      <c r="J58" s="61">
        <f t="shared" si="22"/>
        <v>1916.1999999999998</v>
      </c>
      <c r="K58" s="62">
        <f t="shared" si="21"/>
        <v>30083.8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1:27" s="32" customFormat="1" x14ac:dyDescent="0.25">
      <c r="A59" s="10" t="s">
        <v>72</v>
      </c>
      <c r="B59" s="18" t="s">
        <v>142</v>
      </c>
      <c r="C59" s="20" t="s">
        <v>86</v>
      </c>
      <c r="D59" s="87" t="s">
        <v>178</v>
      </c>
      <c r="E59" s="64">
        <v>55000</v>
      </c>
      <c r="F59" s="64">
        <v>1578.5</v>
      </c>
      <c r="G59" s="64">
        <v>2559.6799999999998</v>
      </c>
      <c r="H59" s="64">
        <v>1672</v>
      </c>
      <c r="I59" s="64">
        <v>668.6</v>
      </c>
      <c r="J59" s="61">
        <f t="shared" si="22"/>
        <v>6478.7800000000007</v>
      </c>
      <c r="K59" s="62">
        <f t="shared" si="21"/>
        <v>48521.22</v>
      </c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1:27" s="32" customFormat="1" x14ac:dyDescent="0.25">
      <c r="A60" s="10" t="s">
        <v>191</v>
      </c>
      <c r="B60" s="18" t="s">
        <v>16</v>
      </c>
      <c r="C60" s="20" t="s">
        <v>89</v>
      </c>
      <c r="D60" s="87" t="s">
        <v>178</v>
      </c>
      <c r="E60" s="64">
        <v>60000</v>
      </c>
      <c r="F60" s="64">
        <v>1722</v>
      </c>
      <c r="G60" s="64">
        <v>3486.68</v>
      </c>
      <c r="H60" s="64">
        <v>1824</v>
      </c>
      <c r="I60" s="64">
        <v>25</v>
      </c>
      <c r="J60" s="61">
        <f t="shared" si="22"/>
        <v>7057.68</v>
      </c>
      <c r="K60" s="62">
        <f t="shared" si="21"/>
        <v>52942.32</v>
      </c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s="37" customFormat="1" x14ac:dyDescent="0.25">
      <c r="A61" s="12" t="s">
        <v>75</v>
      </c>
      <c r="B61" s="12" t="s">
        <v>170</v>
      </c>
      <c r="C61" s="37" t="s">
        <v>89</v>
      </c>
      <c r="D61" s="87" t="s">
        <v>178</v>
      </c>
      <c r="E61" s="64">
        <v>45000</v>
      </c>
      <c r="F61" s="64">
        <v>1291.5</v>
      </c>
      <c r="G61" s="64">
        <v>945.81</v>
      </c>
      <c r="H61" s="64">
        <v>1368</v>
      </c>
      <c r="I61" s="64">
        <v>1375.12</v>
      </c>
      <c r="J61" s="61">
        <f t="shared" si="22"/>
        <v>4980.43</v>
      </c>
      <c r="K61" s="62">
        <f t="shared" si="21"/>
        <v>40019.57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s="37" customFormat="1" x14ac:dyDescent="0.25">
      <c r="A62" s="56" t="s">
        <v>17</v>
      </c>
      <c r="B62" s="57">
        <v>7</v>
      </c>
      <c r="C62" s="58"/>
      <c r="D62" s="92"/>
      <c r="E62" s="65">
        <f t="shared" ref="E62:K62" si="23">SUBTOTAL(9,E55:E61)</f>
        <v>324599.26</v>
      </c>
      <c r="F62" s="65">
        <f t="shared" si="23"/>
        <v>9316</v>
      </c>
      <c r="G62" s="65">
        <f t="shared" si="23"/>
        <v>12111.529999999999</v>
      </c>
      <c r="H62" s="65">
        <f t="shared" si="23"/>
        <v>9867.82</v>
      </c>
      <c r="I62" s="65">
        <f t="shared" si="23"/>
        <v>5299.12</v>
      </c>
      <c r="J62" s="65">
        <f t="shared" si="23"/>
        <v>36594.47</v>
      </c>
      <c r="K62" s="65">
        <f t="shared" si="23"/>
        <v>288004.78999999998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s="32" customFormat="1" x14ac:dyDescent="0.25">
      <c r="A63" s="22"/>
      <c r="B63" s="49"/>
      <c r="C63" s="26" t="s">
        <v>179</v>
      </c>
      <c r="D63" s="91"/>
      <c r="E63" s="60"/>
      <c r="F63" s="60"/>
      <c r="G63" s="60"/>
      <c r="H63" s="60"/>
      <c r="I63" s="60"/>
      <c r="J63" s="60"/>
      <c r="K63" s="60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1:27" s="32" customFormat="1" x14ac:dyDescent="0.25">
      <c r="A64" s="40" t="s">
        <v>111</v>
      </c>
      <c r="B64" s="22"/>
      <c r="C64" s="26"/>
      <c r="D64" s="91"/>
      <c r="E64" s="60"/>
      <c r="F64" s="60"/>
      <c r="G64" s="60"/>
      <c r="H64" s="60"/>
      <c r="I64" s="60"/>
      <c r="J64" s="60"/>
      <c r="K64" s="60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spans="1:27" s="37" customFormat="1" x14ac:dyDescent="0.25">
      <c r="A65" s="18" t="s">
        <v>96</v>
      </c>
      <c r="B65" s="18" t="s">
        <v>169</v>
      </c>
      <c r="C65" s="20" t="s">
        <v>88</v>
      </c>
      <c r="D65" s="87" t="s">
        <v>178</v>
      </c>
      <c r="E65" s="63">
        <v>85000</v>
      </c>
      <c r="F65" s="63">
        <v>2439.5</v>
      </c>
      <c r="G65" s="69">
        <v>8576.99</v>
      </c>
      <c r="H65" s="63">
        <v>2584</v>
      </c>
      <c r="I65" s="63">
        <v>25</v>
      </c>
      <c r="J65" s="61">
        <f t="shared" ref="J65" si="24">SUM(F65:I65)</f>
        <v>13625.49</v>
      </c>
      <c r="K65" s="62">
        <f t="shared" ref="K65" si="25">E65-J65</f>
        <v>71374.509999999995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s="37" customFormat="1" x14ac:dyDescent="0.25">
      <c r="A66" s="56" t="s">
        <v>17</v>
      </c>
      <c r="B66" s="57">
        <v>1</v>
      </c>
      <c r="C66" s="58"/>
      <c r="D66" s="92"/>
      <c r="E66" s="65">
        <f t="shared" ref="E66:K66" si="26">SUM(E65:E65)</f>
        <v>85000</v>
      </c>
      <c r="F66" s="65">
        <f t="shared" si="26"/>
        <v>2439.5</v>
      </c>
      <c r="G66" s="65">
        <f t="shared" si="26"/>
        <v>8576.99</v>
      </c>
      <c r="H66" s="65">
        <f t="shared" si="26"/>
        <v>2584</v>
      </c>
      <c r="I66" s="65">
        <f t="shared" si="26"/>
        <v>25</v>
      </c>
      <c r="J66" s="65">
        <f t="shared" si="26"/>
        <v>13625.49</v>
      </c>
      <c r="K66" s="65">
        <f t="shared" si="26"/>
        <v>71374.509999999995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s="32" customFormat="1" x14ac:dyDescent="0.25">
      <c r="A67" s="38"/>
      <c r="B67" s="22"/>
      <c r="C67" s="26"/>
      <c r="D67" s="91"/>
      <c r="E67" s="60"/>
      <c r="F67" s="60"/>
      <c r="G67" s="60"/>
      <c r="H67" s="60"/>
      <c r="I67" s="60"/>
      <c r="J67" s="60"/>
      <c r="K67" s="60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1:27" s="32" customFormat="1" x14ac:dyDescent="0.25">
      <c r="A68" s="40" t="s">
        <v>110</v>
      </c>
      <c r="B68" s="22"/>
      <c r="C68" s="26"/>
      <c r="D68" s="91"/>
      <c r="E68" s="60"/>
      <c r="F68" s="60"/>
      <c r="G68" s="60"/>
      <c r="H68" s="60"/>
      <c r="I68" s="60"/>
      <c r="J68" s="60"/>
      <c r="K68" s="60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spans="1:27" s="32" customFormat="1" x14ac:dyDescent="0.25">
      <c r="A69" s="18" t="s">
        <v>43</v>
      </c>
      <c r="B69" s="18" t="s">
        <v>103</v>
      </c>
      <c r="C69" s="110" t="s">
        <v>88</v>
      </c>
      <c r="D69" s="93" t="s">
        <v>178</v>
      </c>
      <c r="E69" s="66">
        <v>73500</v>
      </c>
      <c r="F69" s="70">
        <v>2109.4499999999998</v>
      </c>
      <c r="G69" s="66">
        <v>6027.11</v>
      </c>
      <c r="H69" s="66">
        <v>2234.4</v>
      </c>
      <c r="I69" s="66">
        <v>280.2</v>
      </c>
      <c r="J69" s="61">
        <f>SUM(F69:I69)</f>
        <v>10651.16</v>
      </c>
      <c r="K69" s="62">
        <f>E69-J69</f>
        <v>62848.84</v>
      </c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s="37" customFormat="1" x14ac:dyDescent="0.25">
      <c r="A70" s="13" t="s">
        <v>80</v>
      </c>
      <c r="B70" s="18" t="s">
        <v>133</v>
      </c>
      <c r="C70" s="15" t="s">
        <v>89</v>
      </c>
      <c r="D70" s="84" t="s">
        <v>178</v>
      </c>
      <c r="E70" s="62">
        <v>35000</v>
      </c>
      <c r="F70" s="62">
        <v>1004.5</v>
      </c>
      <c r="G70" s="62">
        <v>0</v>
      </c>
      <c r="H70" s="62">
        <v>1064</v>
      </c>
      <c r="I70" s="62">
        <v>25</v>
      </c>
      <c r="J70" s="61">
        <f t="shared" ref="J70" si="27">SUM(F70:I70)</f>
        <v>2093.5</v>
      </c>
      <c r="K70" s="62">
        <f t="shared" ref="K70" si="28">E70-J70</f>
        <v>32906.5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s="37" customFormat="1" x14ac:dyDescent="0.25">
      <c r="A71" s="13" t="s">
        <v>198</v>
      </c>
      <c r="B71" s="18" t="s">
        <v>133</v>
      </c>
      <c r="C71" s="15" t="s">
        <v>89</v>
      </c>
      <c r="D71" s="84" t="s">
        <v>177</v>
      </c>
      <c r="E71" s="62">
        <v>35000</v>
      </c>
      <c r="F71" s="62">
        <v>1004.5</v>
      </c>
      <c r="G71" s="62">
        <v>0</v>
      </c>
      <c r="H71" s="62">
        <v>1064</v>
      </c>
      <c r="I71" s="62">
        <v>25</v>
      </c>
      <c r="J71" s="61">
        <v>2093.5</v>
      </c>
      <c r="K71" s="62">
        <v>32906.5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s="37" customFormat="1" x14ac:dyDescent="0.25">
      <c r="A72" s="13" t="s">
        <v>199</v>
      </c>
      <c r="B72" s="18" t="s">
        <v>200</v>
      </c>
      <c r="C72" s="27" t="s">
        <v>89</v>
      </c>
      <c r="D72" s="84" t="s">
        <v>177</v>
      </c>
      <c r="E72" s="62">
        <v>31250</v>
      </c>
      <c r="F72" s="62">
        <v>896.88</v>
      </c>
      <c r="G72" s="62">
        <v>0</v>
      </c>
      <c r="H72" s="62">
        <v>950</v>
      </c>
      <c r="I72" s="62">
        <v>25</v>
      </c>
      <c r="J72" s="61">
        <v>1871.88</v>
      </c>
      <c r="K72" s="62">
        <v>29378.12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s="32" customFormat="1" x14ac:dyDescent="0.25">
      <c r="A73" s="13" t="s">
        <v>35</v>
      </c>
      <c r="B73" s="13" t="s">
        <v>46</v>
      </c>
      <c r="C73" s="14" t="s">
        <v>89</v>
      </c>
      <c r="D73" s="93" t="s">
        <v>178</v>
      </c>
      <c r="E73" s="66">
        <v>20000</v>
      </c>
      <c r="F73" s="70">
        <v>574</v>
      </c>
      <c r="G73" s="66">
        <v>0</v>
      </c>
      <c r="H73" s="66">
        <v>608</v>
      </c>
      <c r="I73" s="66">
        <v>1375.12</v>
      </c>
      <c r="J73" s="61">
        <f>SUM(F73:I73)</f>
        <v>2557.12</v>
      </c>
      <c r="K73" s="62">
        <f>E73-J73</f>
        <v>17442.88</v>
      </c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</row>
    <row r="74" spans="1:27" s="32" customFormat="1" x14ac:dyDescent="0.25">
      <c r="A74" s="13" t="s">
        <v>37</v>
      </c>
      <c r="B74" s="13" t="s">
        <v>47</v>
      </c>
      <c r="C74" s="14" t="s">
        <v>89</v>
      </c>
      <c r="D74" s="93" t="s">
        <v>178</v>
      </c>
      <c r="E74" s="66">
        <v>17600</v>
      </c>
      <c r="F74" s="71">
        <v>505.12</v>
      </c>
      <c r="G74" s="66">
        <v>0</v>
      </c>
      <c r="H74" s="62">
        <v>535.04</v>
      </c>
      <c r="I74" s="66">
        <v>152.6</v>
      </c>
      <c r="J74" s="61">
        <f>SUM(F74:I74)</f>
        <v>1192.7599999999998</v>
      </c>
      <c r="K74" s="62">
        <f>E74-J74</f>
        <v>16407.240000000002</v>
      </c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</row>
    <row r="75" spans="1:27" s="32" customFormat="1" x14ac:dyDescent="0.25">
      <c r="A75" s="18" t="s">
        <v>38</v>
      </c>
      <c r="B75" s="18" t="s">
        <v>46</v>
      </c>
      <c r="C75" s="110" t="s">
        <v>88</v>
      </c>
      <c r="D75" s="111" t="s">
        <v>178</v>
      </c>
      <c r="E75" s="66">
        <v>20000</v>
      </c>
      <c r="F75" s="70">
        <v>574</v>
      </c>
      <c r="G75" s="66">
        <v>0</v>
      </c>
      <c r="H75" s="66">
        <v>608</v>
      </c>
      <c r="I75" s="66">
        <v>25</v>
      </c>
      <c r="J75" s="61">
        <f t="shared" ref="J75" si="29">SUM(F75:I75)</f>
        <v>1207</v>
      </c>
      <c r="K75" s="62">
        <f t="shared" ref="K75" si="30">E75-J75</f>
        <v>18793</v>
      </c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spans="1:27" s="32" customFormat="1" x14ac:dyDescent="0.25">
      <c r="A76" s="13" t="s">
        <v>39</v>
      </c>
      <c r="B76" s="13" t="s">
        <v>46</v>
      </c>
      <c r="C76" s="15" t="s">
        <v>89</v>
      </c>
      <c r="D76" s="84" t="s">
        <v>177</v>
      </c>
      <c r="E76" s="66">
        <v>20000</v>
      </c>
      <c r="F76" s="70">
        <v>574</v>
      </c>
      <c r="G76" s="66">
        <v>0</v>
      </c>
      <c r="H76" s="66">
        <v>608</v>
      </c>
      <c r="I76" s="66">
        <v>25</v>
      </c>
      <c r="J76" s="61">
        <f>SUM(F76:I76)</f>
        <v>1207</v>
      </c>
      <c r="K76" s="62">
        <f>E76-J76</f>
        <v>18793</v>
      </c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spans="1:27" s="37" customFormat="1" x14ac:dyDescent="0.25">
      <c r="A77" s="13" t="s">
        <v>90</v>
      </c>
      <c r="B77" s="13" t="s">
        <v>46</v>
      </c>
      <c r="C77" s="15" t="s">
        <v>89</v>
      </c>
      <c r="D77" s="84" t="s">
        <v>178</v>
      </c>
      <c r="E77" s="62">
        <v>23000</v>
      </c>
      <c r="F77" s="62">
        <v>660.1</v>
      </c>
      <c r="G77" s="62">
        <v>0</v>
      </c>
      <c r="H77" s="62">
        <v>699.2</v>
      </c>
      <c r="I77" s="62">
        <v>25</v>
      </c>
      <c r="J77" s="61">
        <f t="shared" ref="J77:J79" si="31">SUM(F77:I77)</f>
        <v>1384.3000000000002</v>
      </c>
      <c r="K77" s="62">
        <f t="shared" ref="K77:K79" si="32">E77-J77</f>
        <v>21615.7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s="37" customFormat="1" x14ac:dyDescent="0.25">
      <c r="A78" s="13" t="s">
        <v>201</v>
      </c>
      <c r="B78" s="13" t="s">
        <v>50</v>
      </c>
      <c r="C78" s="27" t="s">
        <v>89</v>
      </c>
      <c r="D78" s="84" t="s">
        <v>178</v>
      </c>
      <c r="E78" s="62">
        <v>17600</v>
      </c>
      <c r="F78" s="62">
        <v>505.12</v>
      </c>
      <c r="G78" s="62">
        <v>0</v>
      </c>
      <c r="H78" s="62">
        <v>535.04</v>
      </c>
      <c r="I78" s="62">
        <v>25</v>
      </c>
      <c r="J78" s="61">
        <f t="shared" si="31"/>
        <v>1065.1599999999999</v>
      </c>
      <c r="K78" s="62">
        <f t="shared" si="32"/>
        <v>16534.84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" customHeight="1" x14ac:dyDescent="0.25">
      <c r="A79" s="24" t="s">
        <v>196</v>
      </c>
      <c r="B79" s="24" t="s">
        <v>197</v>
      </c>
      <c r="C79" s="27" t="s">
        <v>89</v>
      </c>
      <c r="D79" s="87" t="s">
        <v>178</v>
      </c>
      <c r="E79" s="64">
        <v>17600</v>
      </c>
      <c r="F79" s="64">
        <v>505.12</v>
      </c>
      <c r="G79" s="64">
        <v>0</v>
      </c>
      <c r="H79" s="64">
        <v>535.04</v>
      </c>
      <c r="I79" s="64">
        <v>25</v>
      </c>
      <c r="J79" s="64">
        <f t="shared" si="31"/>
        <v>1065.1599999999999</v>
      </c>
      <c r="K79" s="64">
        <f t="shared" si="32"/>
        <v>16534.84</v>
      </c>
    </row>
    <row r="80" spans="1:27" s="37" customFormat="1" x14ac:dyDescent="0.25">
      <c r="A80" s="56" t="s">
        <v>17</v>
      </c>
      <c r="B80" s="57">
        <v>11</v>
      </c>
      <c r="C80" s="58"/>
      <c r="D80" s="92"/>
      <c r="E80" s="65">
        <f>SUBTOTAL(9,E69:E79)</f>
        <v>310550</v>
      </c>
      <c r="F80" s="65">
        <f>SUBTOTAL(9,F69:F79)</f>
        <v>8912.7900000000009</v>
      </c>
      <c r="G80" s="65">
        <f>SUBTOTAL(9,G69:G79)</f>
        <v>6027.11</v>
      </c>
      <c r="H80" s="65">
        <f>SUBTOTAL(9,H69:H79)</f>
        <v>9440.7200000000012</v>
      </c>
      <c r="I80" s="65">
        <f>SUBTOTAL(9,I69:I79)</f>
        <v>2007.9199999999998</v>
      </c>
      <c r="J80" s="65">
        <f>SUBTOTAL(9,J69:J79)</f>
        <v>26388.539999999997</v>
      </c>
      <c r="K80" s="65">
        <f>SUBTOTAL(9,K69:K79)</f>
        <v>284161.46000000002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s="32" customFormat="1" x14ac:dyDescent="0.25">
      <c r="A81" s="38"/>
      <c r="B81" s="22"/>
      <c r="C81" s="26"/>
      <c r="D81" s="91"/>
      <c r="E81" s="60"/>
      <c r="F81" s="60"/>
      <c r="G81" s="60"/>
      <c r="H81" s="60"/>
      <c r="I81" s="60"/>
      <c r="J81" s="60"/>
      <c r="K81" s="60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</row>
    <row r="82" spans="1:27" s="32" customFormat="1" x14ac:dyDescent="0.25">
      <c r="A82" s="40" t="s">
        <v>115</v>
      </c>
      <c r="B82" s="22"/>
      <c r="C82" s="26"/>
      <c r="D82" s="91"/>
      <c r="E82" s="60"/>
      <c r="F82" s="60"/>
      <c r="G82" s="60"/>
      <c r="H82" s="60"/>
      <c r="I82" s="60"/>
      <c r="J82" s="60"/>
      <c r="K82" s="60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1:27" s="32" customFormat="1" x14ac:dyDescent="0.25">
      <c r="A83" s="13" t="s">
        <v>42</v>
      </c>
      <c r="B83" s="13" t="s">
        <v>48</v>
      </c>
      <c r="C83" s="15" t="s">
        <v>89</v>
      </c>
      <c r="D83" s="84" t="s">
        <v>177</v>
      </c>
      <c r="E83" s="66">
        <v>17600</v>
      </c>
      <c r="F83" s="66">
        <v>505.12</v>
      </c>
      <c r="G83" s="66">
        <v>0</v>
      </c>
      <c r="H83" s="66">
        <v>535.04</v>
      </c>
      <c r="I83" s="66">
        <v>1375.12</v>
      </c>
      <c r="J83" s="61">
        <f t="shared" ref="J83" si="33">SUM(F83:I83)</f>
        <v>2415.2799999999997</v>
      </c>
      <c r="K83" s="62">
        <f t="shared" ref="K83" si="34">E83-J83</f>
        <v>15184.720000000001</v>
      </c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1:27" s="32" customFormat="1" x14ac:dyDescent="0.25">
      <c r="A84" s="11" t="s">
        <v>24</v>
      </c>
      <c r="B84" s="11" t="s">
        <v>128</v>
      </c>
      <c r="C84" s="25" t="s">
        <v>151</v>
      </c>
      <c r="D84" s="94" t="s">
        <v>177</v>
      </c>
      <c r="E84" s="72">
        <v>24596</v>
      </c>
      <c r="F84" s="72">
        <v>705.91</v>
      </c>
      <c r="G84" s="72">
        <v>0</v>
      </c>
      <c r="H84" s="72">
        <v>747.72</v>
      </c>
      <c r="I84" s="72">
        <v>25</v>
      </c>
      <c r="J84" s="61">
        <f t="shared" ref="J84:J86" si="35">SUM(F84:I84)</f>
        <v>1478.63</v>
      </c>
      <c r="K84" s="62">
        <f t="shared" ref="K84:K86" si="36">E84-J84</f>
        <v>23117.37</v>
      </c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s="32" customFormat="1" x14ac:dyDescent="0.25">
      <c r="A85" s="13" t="s">
        <v>44</v>
      </c>
      <c r="B85" s="13" t="s">
        <v>49</v>
      </c>
      <c r="C85" s="16" t="s">
        <v>89</v>
      </c>
      <c r="D85" s="95" t="s">
        <v>177</v>
      </c>
      <c r="E85" s="62">
        <v>22000</v>
      </c>
      <c r="F85" s="62">
        <v>631.4</v>
      </c>
      <c r="G85" s="66">
        <v>0</v>
      </c>
      <c r="H85" s="62">
        <v>668.8</v>
      </c>
      <c r="I85" s="62">
        <v>25</v>
      </c>
      <c r="J85" s="61">
        <f t="shared" si="35"/>
        <v>1325.1999999999998</v>
      </c>
      <c r="K85" s="62">
        <f t="shared" si="36"/>
        <v>20674.8</v>
      </c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1:27" s="37" customFormat="1" x14ac:dyDescent="0.25">
      <c r="A86" s="7" t="s">
        <v>20</v>
      </c>
      <c r="B86" s="2" t="s">
        <v>21</v>
      </c>
      <c r="C86" s="37" t="s">
        <v>151</v>
      </c>
      <c r="D86" s="87" t="s">
        <v>178</v>
      </c>
      <c r="E86" s="64">
        <v>10000</v>
      </c>
      <c r="F86" s="64">
        <v>287</v>
      </c>
      <c r="G86" s="64">
        <v>0</v>
      </c>
      <c r="H86" s="64">
        <v>304</v>
      </c>
      <c r="I86" s="64">
        <v>25</v>
      </c>
      <c r="J86" s="61">
        <f t="shared" si="35"/>
        <v>616</v>
      </c>
      <c r="K86" s="62">
        <f t="shared" si="36"/>
        <v>9384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s="37" customFormat="1" x14ac:dyDescent="0.25">
      <c r="A87" s="56" t="s">
        <v>17</v>
      </c>
      <c r="B87" s="57">
        <v>4</v>
      </c>
      <c r="C87" s="58"/>
      <c r="D87" s="92"/>
      <c r="E87" s="65">
        <f>SUBTOTAL(9,E83:E86)</f>
        <v>74196</v>
      </c>
      <c r="F87" s="65">
        <f t="shared" ref="F87:K87" si="37">SUBTOTAL(9,F83:F86)</f>
        <v>2129.4299999999998</v>
      </c>
      <c r="G87" s="65">
        <f t="shared" si="37"/>
        <v>0</v>
      </c>
      <c r="H87" s="65">
        <f t="shared" si="37"/>
        <v>2255.56</v>
      </c>
      <c r="I87" s="65">
        <f t="shared" si="37"/>
        <v>1450.12</v>
      </c>
      <c r="J87" s="65">
        <f t="shared" si="37"/>
        <v>5835.11</v>
      </c>
      <c r="K87" s="65">
        <f t="shared" si="37"/>
        <v>68360.89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s="32" customFormat="1" x14ac:dyDescent="0.25">
      <c r="B88" s="22"/>
      <c r="C88" s="26"/>
      <c r="D88" s="91"/>
      <c r="E88" s="60"/>
      <c r="F88" s="60"/>
      <c r="G88" s="60"/>
      <c r="H88" s="60"/>
      <c r="I88" s="60"/>
      <c r="J88" s="60"/>
      <c r="K88" s="60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s="32" customFormat="1" x14ac:dyDescent="0.25">
      <c r="A89" s="40" t="s">
        <v>168</v>
      </c>
      <c r="B89" s="22"/>
      <c r="C89" s="26"/>
      <c r="D89" s="91"/>
      <c r="E89" s="60"/>
      <c r="F89" s="60"/>
      <c r="G89" s="60"/>
      <c r="H89" s="60"/>
      <c r="I89" s="60"/>
      <c r="J89" s="60"/>
      <c r="K89" s="60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s="32" customFormat="1" x14ac:dyDescent="0.25">
      <c r="A90" s="13" t="s">
        <v>41</v>
      </c>
      <c r="B90" s="13" t="s">
        <v>129</v>
      </c>
      <c r="C90" s="15" t="s">
        <v>89</v>
      </c>
      <c r="D90" s="84" t="s">
        <v>177</v>
      </c>
      <c r="E90" s="66">
        <v>25200</v>
      </c>
      <c r="F90" s="66">
        <v>723.24</v>
      </c>
      <c r="G90" s="66">
        <v>0</v>
      </c>
      <c r="H90" s="66">
        <v>766.08</v>
      </c>
      <c r="I90" s="70">
        <v>25</v>
      </c>
      <c r="J90" s="61">
        <f t="shared" ref="J90" si="38">SUM(F90:I90)</f>
        <v>1514.3200000000002</v>
      </c>
      <c r="K90" s="62">
        <f t="shared" ref="K90" si="39">E90-J90</f>
        <v>23685.68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s="32" customFormat="1" x14ac:dyDescent="0.25">
      <c r="A91" s="37" t="s">
        <v>13</v>
      </c>
      <c r="B91" s="24" t="s">
        <v>129</v>
      </c>
      <c r="C91" s="37" t="s">
        <v>89</v>
      </c>
      <c r="D91" s="87" t="s">
        <v>177</v>
      </c>
      <c r="E91" s="64">
        <v>31500</v>
      </c>
      <c r="F91" s="64">
        <v>904.05</v>
      </c>
      <c r="G91" s="64">
        <v>0</v>
      </c>
      <c r="H91" s="64">
        <v>957.6</v>
      </c>
      <c r="I91" s="64">
        <v>25</v>
      </c>
      <c r="J91" s="61">
        <f t="shared" ref="J91:J95" si="40">SUM(F91:I91)</f>
        <v>1886.65</v>
      </c>
      <c r="K91" s="62">
        <f t="shared" ref="K91:K95" si="41">E91-J91</f>
        <v>29613.35</v>
      </c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s="32" customFormat="1" x14ac:dyDescent="0.25">
      <c r="A92" s="13" t="s">
        <v>106</v>
      </c>
      <c r="B92" s="13" t="s">
        <v>14</v>
      </c>
      <c r="C92" s="27" t="s">
        <v>89</v>
      </c>
      <c r="D92" s="85" t="s">
        <v>177</v>
      </c>
      <c r="E92" s="62">
        <v>25200</v>
      </c>
      <c r="F92" s="62">
        <v>723.24</v>
      </c>
      <c r="G92" s="64">
        <v>0</v>
      </c>
      <c r="H92" s="62">
        <v>766.08</v>
      </c>
      <c r="I92" s="62">
        <v>25</v>
      </c>
      <c r="J92" s="61">
        <f t="shared" si="40"/>
        <v>1514.3200000000002</v>
      </c>
      <c r="K92" s="62">
        <f t="shared" si="41"/>
        <v>23685.68</v>
      </c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 spans="1:27" s="32" customFormat="1" x14ac:dyDescent="0.25">
      <c r="A93" s="13" t="s">
        <v>107</v>
      </c>
      <c r="B93" s="13" t="s">
        <v>14</v>
      </c>
      <c r="C93" s="27" t="s">
        <v>89</v>
      </c>
      <c r="D93" s="85" t="s">
        <v>177</v>
      </c>
      <c r="E93" s="62">
        <v>25200</v>
      </c>
      <c r="F93" s="62">
        <v>723.24</v>
      </c>
      <c r="G93" s="64">
        <v>0</v>
      </c>
      <c r="H93" s="62">
        <v>766.08</v>
      </c>
      <c r="I93" s="62">
        <v>25</v>
      </c>
      <c r="J93" s="61">
        <f t="shared" si="40"/>
        <v>1514.3200000000002</v>
      </c>
      <c r="K93" s="62">
        <f t="shared" si="41"/>
        <v>23685.68</v>
      </c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1:27" s="32" customFormat="1" x14ac:dyDescent="0.25">
      <c r="A94" s="13" t="s">
        <v>63</v>
      </c>
      <c r="B94" s="13" t="s">
        <v>14</v>
      </c>
      <c r="C94" s="15" t="s">
        <v>151</v>
      </c>
      <c r="D94" s="84" t="s">
        <v>177</v>
      </c>
      <c r="E94" s="62">
        <v>16445</v>
      </c>
      <c r="F94" s="62">
        <v>471.97</v>
      </c>
      <c r="G94" s="62">
        <v>0</v>
      </c>
      <c r="H94" s="62">
        <v>499.93</v>
      </c>
      <c r="I94" s="62">
        <v>507.8</v>
      </c>
      <c r="J94" s="61">
        <f t="shared" si="40"/>
        <v>1479.7</v>
      </c>
      <c r="K94" s="62">
        <f t="shared" si="41"/>
        <v>14965.3</v>
      </c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s="37" customFormat="1" x14ac:dyDescent="0.25">
      <c r="A95" s="13" t="s">
        <v>64</v>
      </c>
      <c r="B95" s="13" t="s">
        <v>129</v>
      </c>
      <c r="C95" s="15" t="s">
        <v>89</v>
      </c>
      <c r="D95" s="84" t="s">
        <v>177</v>
      </c>
      <c r="E95" s="62">
        <v>25200</v>
      </c>
      <c r="F95" s="62">
        <v>723.24</v>
      </c>
      <c r="G95" s="62">
        <v>0</v>
      </c>
      <c r="H95" s="62">
        <v>766.08</v>
      </c>
      <c r="I95" s="62">
        <v>267.60000000000002</v>
      </c>
      <c r="J95" s="61">
        <f t="shared" si="40"/>
        <v>1756.92</v>
      </c>
      <c r="K95" s="62">
        <f t="shared" si="41"/>
        <v>23443.08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s="32" customFormat="1" x14ac:dyDescent="0.25">
      <c r="A96" s="13" t="s">
        <v>65</v>
      </c>
      <c r="B96" s="13" t="s">
        <v>50</v>
      </c>
      <c r="C96" s="15" t="s">
        <v>89</v>
      </c>
      <c r="D96" s="84" t="s">
        <v>177</v>
      </c>
      <c r="E96" s="62">
        <v>17600</v>
      </c>
      <c r="F96" s="62">
        <v>505.12</v>
      </c>
      <c r="G96" s="62">
        <v>0</v>
      </c>
      <c r="H96" s="62">
        <v>535.04</v>
      </c>
      <c r="I96" s="62">
        <v>152.6</v>
      </c>
      <c r="J96" s="61">
        <f>SUM(F96:I96)</f>
        <v>1192.7599999999998</v>
      </c>
      <c r="K96" s="62">
        <f>E96-J96</f>
        <v>16407.240000000002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s="32" customFormat="1" x14ac:dyDescent="0.25">
      <c r="A97" s="13" t="s">
        <v>57</v>
      </c>
      <c r="B97" s="13" t="s">
        <v>50</v>
      </c>
      <c r="C97" s="15" t="s">
        <v>89</v>
      </c>
      <c r="D97" s="84" t="s">
        <v>178</v>
      </c>
      <c r="E97" s="62">
        <v>17600</v>
      </c>
      <c r="F97" s="62">
        <v>505.12</v>
      </c>
      <c r="G97" s="62">
        <v>0</v>
      </c>
      <c r="H97" s="62">
        <v>535.04</v>
      </c>
      <c r="I97" s="62">
        <v>152.6</v>
      </c>
      <c r="J97" s="61">
        <f t="shared" ref="J97" si="42">SUM(F97:I97)</f>
        <v>1192.7599999999998</v>
      </c>
      <c r="K97" s="62">
        <f t="shared" ref="K97" si="43">E97-J97</f>
        <v>16407.240000000002</v>
      </c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s="32" customFormat="1" x14ac:dyDescent="0.25">
      <c r="A98" s="13" t="s">
        <v>58</v>
      </c>
      <c r="B98" s="18" t="s">
        <v>50</v>
      </c>
      <c r="C98" s="15" t="s">
        <v>89</v>
      </c>
      <c r="D98" s="84" t="s">
        <v>178</v>
      </c>
      <c r="E98" s="62">
        <v>17600</v>
      </c>
      <c r="F98" s="62">
        <v>505.12</v>
      </c>
      <c r="G98" s="62">
        <v>0</v>
      </c>
      <c r="H98" s="62">
        <v>535.04</v>
      </c>
      <c r="I98" s="62">
        <v>25</v>
      </c>
      <c r="J98" s="61">
        <f t="shared" ref="J98" si="44">SUM(F98:I98)</f>
        <v>1065.1599999999999</v>
      </c>
      <c r="K98" s="62">
        <f t="shared" ref="K98" si="45">E98-J98</f>
        <v>16534.84</v>
      </c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s="32" customFormat="1" x14ac:dyDescent="0.25">
      <c r="A99" s="13" t="s">
        <v>59</v>
      </c>
      <c r="B99" s="13" t="s">
        <v>50</v>
      </c>
      <c r="C99" s="15" t="s">
        <v>89</v>
      </c>
      <c r="D99" s="84" t="s">
        <v>177</v>
      </c>
      <c r="E99" s="62">
        <v>17600</v>
      </c>
      <c r="F99" s="62">
        <v>505.12</v>
      </c>
      <c r="G99" s="62">
        <v>0</v>
      </c>
      <c r="H99" s="62">
        <v>535.04</v>
      </c>
      <c r="I99" s="62">
        <v>25</v>
      </c>
      <c r="J99" s="61">
        <f>SUM(F99:I99)</f>
        <v>1065.1599999999999</v>
      </c>
      <c r="K99" s="62">
        <f>E99-J99</f>
        <v>16534.84</v>
      </c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s="32" customFormat="1" x14ac:dyDescent="0.25">
      <c r="A100" s="13" t="s">
        <v>61</v>
      </c>
      <c r="B100" s="13" t="s">
        <v>50</v>
      </c>
      <c r="C100" s="15" t="s">
        <v>151</v>
      </c>
      <c r="D100" s="84" t="s">
        <v>178</v>
      </c>
      <c r="E100" s="62">
        <v>10000</v>
      </c>
      <c r="F100" s="62">
        <v>287</v>
      </c>
      <c r="G100" s="62">
        <v>0</v>
      </c>
      <c r="H100" s="62">
        <v>304</v>
      </c>
      <c r="I100" s="62">
        <v>25</v>
      </c>
      <c r="J100" s="61">
        <f>SUM(F100:I100)</f>
        <v>616</v>
      </c>
      <c r="K100" s="62">
        <f>E100-J100</f>
        <v>9384</v>
      </c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1:27" s="32" customFormat="1" x14ac:dyDescent="0.25">
      <c r="A101" s="13" t="s">
        <v>62</v>
      </c>
      <c r="B101" s="13" t="s">
        <v>50</v>
      </c>
      <c r="C101" s="15" t="s">
        <v>89</v>
      </c>
      <c r="D101" s="84" t="s">
        <v>178</v>
      </c>
      <c r="E101" s="62">
        <v>17600</v>
      </c>
      <c r="F101" s="62">
        <v>505.12</v>
      </c>
      <c r="G101" s="62">
        <v>0</v>
      </c>
      <c r="H101" s="62">
        <v>535.04</v>
      </c>
      <c r="I101" s="62">
        <v>252.6</v>
      </c>
      <c r="J101" s="61">
        <f>SUM(F101:I101)</f>
        <v>1292.7599999999998</v>
      </c>
      <c r="K101" s="62">
        <f>E101-J101</f>
        <v>16307.24</v>
      </c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</row>
    <row r="102" spans="1:27" s="32" customFormat="1" x14ac:dyDescent="0.25">
      <c r="A102" s="13" t="s">
        <v>105</v>
      </c>
      <c r="B102" s="13" t="s">
        <v>91</v>
      </c>
      <c r="C102" s="15" t="s">
        <v>89</v>
      </c>
      <c r="D102" s="84" t="s">
        <v>178</v>
      </c>
      <c r="E102" s="62">
        <v>17600</v>
      </c>
      <c r="F102" s="62">
        <v>505.12</v>
      </c>
      <c r="G102" s="62">
        <v>0</v>
      </c>
      <c r="H102" s="62">
        <v>535.04</v>
      </c>
      <c r="I102" s="62">
        <v>25</v>
      </c>
      <c r="J102" s="61">
        <f t="shared" ref="J102" si="46">SUM(F102:I102)</f>
        <v>1065.1599999999999</v>
      </c>
      <c r="K102" s="62">
        <f t="shared" ref="K102" si="47">E102-J102</f>
        <v>16534.84</v>
      </c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</row>
    <row r="103" spans="1:27" s="32" customFormat="1" x14ac:dyDescent="0.25">
      <c r="A103" s="13" t="s">
        <v>66</v>
      </c>
      <c r="B103" s="13" t="s">
        <v>52</v>
      </c>
      <c r="C103" s="15" t="s">
        <v>89</v>
      </c>
      <c r="D103" s="84" t="s">
        <v>177</v>
      </c>
      <c r="E103" s="62">
        <v>22000</v>
      </c>
      <c r="F103" s="62">
        <v>631.4</v>
      </c>
      <c r="G103" s="62">
        <v>0</v>
      </c>
      <c r="H103" s="62">
        <v>668.8</v>
      </c>
      <c r="I103" s="62">
        <v>25</v>
      </c>
      <c r="J103" s="61">
        <f>SUM(F103:I103)</f>
        <v>1325.1999999999998</v>
      </c>
      <c r="K103" s="62">
        <f>E103-J103</f>
        <v>20674.8</v>
      </c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s="32" customFormat="1" x14ac:dyDescent="0.25">
      <c r="A104" s="13" t="s">
        <v>60</v>
      </c>
      <c r="B104" s="13" t="s">
        <v>51</v>
      </c>
      <c r="C104" s="15" t="s">
        <v>151</v>
      </c>
      <c r="D104" s="84" t="s">
        <v>177</v>
      </c>
      <c r="E104" s="62">
        <v>10000</v>
      </c>
      <c r="F104" s="62">
        <v>287</v>
      </c>
      <c r="G104" s="62">
        <v>0</v>
      </c>
      <c r="H104" s="62">
        <v>304</v>
      </c>
      <c r="I104" s="62">
        <v>25</v>
      </c>
      <c r="J104" s="61">
        <f>SUM(F104:I104)</f>
        <v>616</v>
      </c>
      <c r="K104" s="62">
        <f>E104-J104</f>
        <v>9384</v>
      </c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 s="32" customFormat="1" x14ac:dyDescent="0.25">
      <c r="A105" s="13" t="s">
        <v>192</v>
      </c>
      <c r="B105" s="13" t="s">
        <v>14</v>
      </c>
      <c r="C105" s="27" t="s">
        <v>89</v>
      </c>
      <c r="D105" s="84" t="s">
        <v>177</v>
      </c>
      <c r="E105" s="62">
        <v>25000</v>
      </c>
      <c r="F105" s="62">
        <v>717.5</v>
      </c>
      <c r="G105" s="62">
        <v>0</v>
      </c>
      <c r="H105" s="62">
        <v>760</v>
      </c>
      <c r="I105" s="62">
        <v>25</v>
      </c>
      <c r="J105" s="61">
        <f>SUM(F105:I105)</f>
        <v>1502.5</v>
      </c>
      <c r="K105" s="62">
        <f>E105-J105</f>
        <v>23497.5</v>
      </c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</row>
    <row r="106" spans="1:27" s="37" customFormat="1" x14ac:dyDescent="0.25">
      <c r="A106" s="13" t="s">
        <v>153</v>
      </c>
      <c r="B106" s="13" t="s">
        <v>91</v>
      </c>
      <c r="C106" s="15" t="s">
        <v>89</v>
      </c>
      <c r="D106" s="84" t="s">
        <v>177</v>
      </c>
      <c r="E106" s="62">
        <v>17600</v>
      </c>
      <c r="F106" s="62">
        <v>505.12</v>
      </c>
      <c r="G106" s="62">
        <v>0</v>
      </c>
      <c r="H106" s="62">
        <v>535.04</v>
      </c>
      <c r="I106" s="62">
        <v>25</v>
      </c>
      <c r="J106" s="61">
        <f>SUM(F106:I106)</f>
        <v>1065.1599999999999</v>
      </c>
      <c r="K106" s="62">
        <f>E106-J106</f>
        <v>16534.84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" customHeight="1" x14ac:dyDescent="0.25">
      <c r="A107" s="24" t="s">
        <v>204</v>
      </c>
      <c r="B107" s="24" t="s">
        <v>14</v>
      </c>
      <c r="C107" s="27" t="s">
        <v>89</v>
      </c>
      <c r="D107" s="87" t="s">
        <v>177</v>
      </c>
      <c r="E107" s="64">
        <v>25200</v>
      </c>
      <c r="F107" s="64">
        <v>723.24</v>
      </c>
      <c r="G107" s="64">
        <v>0</v>
      </c>
      <c r="H107" s="64">
        <v>766.08</v>
      </c>
      <c r="I107" s="64">
        <v>25</v>
      </c>
      <c r="J107" s="64">
        <f>SUM(F107:I107)</f>
        <v>1514.3200000000002</v>
      </c>
      <c r="K107" s="64">
        <f>E107-J107</f>
        <v>23685.68</v>
      </c>
    </row>
    <row r="108" spans="1:27" s="37" customFormat="1" x14ac:dyDescent="0.25">
      <c r="A108" s="56" t="s">
        <v>17</v>
      </c>
      <c r="B108" s="57">
        <v>18</v>
      </c>
      <c r="C108" s="58"/>
      <c r="D108" s="92"/>
      <c r="E108" s="65">
        <f>SUM(E90:E107)</f>
        <v>364145</v>
      </c>
      <c r="F108" s="65">
        <f>SUM(F90:F107)</f>
        <v>10450.959999999999</v>
      </c>
      <c r="G108" s="65">
        <f>SUM(G90:G107)</f>
        <v>0</v>
      </c>
      <c r="H108" s="65">
        <f>SUM(H90:H107)</f>
        <v>11070.01</v>
      </c>
      <c r="I108" s="65">
        <f>SUM(I90:I107)</f>
        <v>1658.1999999999998</v>
      </c>
      <c r="J108" s="65">
        <f>SUM(J90:J107)</f>
        <v>23179.17</v>
      </c>
      <c r="K108" s="65">
        <f>SUM(K90:K107)</f>
        <v>340965.82999999996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s="32" customFormat="1" x14ac:dyDescent="0.25">
      <c r="A109" s="13"/>
      <c r="B109" s="13"/>
      <c r="C109" s="15"/>
      <c r="D109" s="84"/>
      <c r="E109" s="62"/>
      <c r="F109" s="62"/>
      <c r="G109" s="62"/>
      <c r="H109" s="62"/>
      <c r="I109" s="62"/>
      <c r="J109" s="62"/>
      <c r="K109" s="62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 spans="1:27" s="32" customFormat="1" x14ac:dyDescent="0.25">
      <c r="A110" s="40" t="s">
        <v>116</v>
      </c>
      <c r="B110" s="41"/>
      <c r="C110" s="42"/>
      <c r="D110" s="96"/>
      <c r="E110" s="73"/>
      <c r="F110" s="73"/>
      <c r="G110" s="73"/>
      <c r="H110" s="73"/>
      <c r="I110" s="73"/>
      <c r="J110" s="73"/>
      <c r="K110" s="73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spans="1:27" s="37" customFormat="1" x14ac:dyDescent="0.25">
      <c r="A111" s="13" t="s">
        <v>40</v>
      </c>
      <c r="B111" s="13" t="s">
        <v>130</v>
      </c>
      <c r="C111" s="15" t="s">
        <v>89</v>
      </c>
      <c r="D111" s="84" t="s">
        <v>177</v>
      </c>
      <c r="E111" s="66">
        <v>24675</v>
      </c>
      <c r="F111" s="66">
        <v>708.17</v>
      </c>
      <c r="G111" s="66">
        <v>0</v>
      </c>
      <c r="H111" s="66">
        <v>750.12</v>
      </c>
      <c r="I111" s="66">
        <v>25</v>
      </c>
      <c r="J111" s="61">
        <f>SUM(F111:I111)</f>
        <v>1483.29</v>
      </c>
      <c r="K111" s="62">
        <f>E111-J111</f>
        <v>23191.71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s="32" customFormat="1" x14ac:dyDescent="0.25">
      <c r="A112" s="24" t="s">
        <v>131</v>
      </c>
      <c r="B112" s="37" t="s">
        <v>104</v>
      </c>
      <c r="C112" s="37" t="s">
        <v>89</v>
      </c>
      <c r="D112" s="87" t="s">
        <v>177</v>
      </c>
      <c r="E112" s="64">
        <v>35000</v>
      </c>
      <c r="F112" s="64">
        <v>1004.5</v>
      </c>
      <c r="G112" s="64">
        <v>0</v>
      </c>
      <c r="H112" s="64">
        <v>1064</v>
      </c>
      <c r="I112" s="64">
        <v>1375.12</v>
      </c>
      <c r="J112" s="61">
        <f t="shared" ref="J112" si="48">SUM(F112:I112)</f>
        <v>3443.62</v>
      </c>
      <c r="K112" s="62">
        <f t="shared" ref="K112" si="49">E112-J112</f>
        <v>31556.38</v>
      </c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spans="1:27" s="32" customFormat="1" x14ac:dyDescent="0.25">
      <c r="A113" s="24" t="s">
        <v>182</v>
      </c>
      <c r="B113" s="37" t="s">
        <v>183</v>
      </c>
      <c r="C113" s="37" t="s">
        <v>89</v>
      </c>
      <c r="D113" s="87" t="s">
        <v>178</v>
      </c>
      <c r="E113" s="64">
        <v>35500</v>
      </c>
      <c r="F113" s="64">
        <v>1018.85</v>
      </c>
      <c r="G113" s="64">
        <v>0</v>
      </c>
      <c r="H113" s="64">
        <v>1079.2</v>
      </c>
      <c r="I113" s="64">
        <v>25</v>
      </c>
      <c r="J113" s="61">
        <v>2123.0500000000002</v>
      </c>
      <c r="K113" s="62">
        <f t="shared" ref="K113" si="50">E113-J113</f>
        <v>33376.949999999997</v>
      </c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</row>
    <row r="114" spans="1:27" s="37" customFormat="1" x14ac:dyDescent="0.25">
      <c r="A114" s="56" t="s">
        <v>17</v>
      </c>
      <c r="B114" s="57">
        <v>3</v>
      </c>
      <c r="C114" s="58"/>
      <c r="D114" s="92"/>
      <c r="E114" s="65">
        <f t="shared" ref="E114:K114" si="51">SUBTOTAL(9,E111:E113)</f>
        <v>95175</v>
      </c>
      <c r="F114" s="65">
        <f t="shared" si="51"/>
        <v>2731.52</v>
      </c>
      <c r="G114" s="65">
        <f t="shared" si="51"/>
        <v>0</v>
      </c>
      <c r="H114" s="65">
        <f t="shared" si="51"/>
        <v>2893.3199999999997</v>
      </c>
      <c r="I114" s="65">
        <f t="shared" si="51"/>
        <v>1425.12</v>
      </c>
      <c r="J114" s="65">
        <f t="shared" si="51"/>
        <v>7049.96</v>
      </c>
      <c r="K114" s="65">
        <f t="shared" si="51"/>
        <v>88125.04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s="32" customFormat="1" x14ac:dyDescent="0.25">
      <c r="A115" s="13"/>
      <c r="B115" s="13"/>
      <c r="C115" s="15"/>
      <c r="D115" s="84"/>
      <c r="E115" s="62"/>
      <c r="F115" s="62"/>
      <c r="G115" s="62"/>
      <c r="H115" s="62"/>
      <c r="I115" s="62"/>
      <c r="J115" s="62"/>
      <c r="K115" s="62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</row>
    <row r="116" spans="1:27" s="37" customFormat="1" x14ac:dyDescent="0.25">
      <c r="A116" s="40" t="s">
        <v>117</v>
      </c>
      <c r="B116" s="41"/>
      <c r="C116" s="42"/>
      <c r="D116" s="96"/>
      <c r="E116" s="73"/>
      <c r="F116" s="73"/>
      <c r="G116" s="73"/>
      <c r="H116" s="73"/>
      <c r="I116" s="73"/>
      <c r="J116" s="73"/>
      <c r="K116" s="7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s="37" customFormat="1" x14ac:dyDescent="0.25">
      <c r="A117" s="56" t="s">
        <v>17</v>
      </c>
      <c r="B117" s="57">
        <v>0</v>
      </c>
      <c r="C117" s="58"/>
      <c r="D117" s="92"/>
      <c r="E117" s="65">
        <f t="shared" ref="E117:K117" si="52">SUBTOTAL(9,E114:E116)</f>
        <v>0</v>
      </c>
      <c r="F117" s="65">
        <f t="shared" si="52"/>
        <v>0</v>
      </c>
      <c r="G117" s="65">
        <f t="shared" si="52"/>
        <v>0</v>
      </c>
      <c r="H117" s="65">
        <f t="shared" si="52"/>
        <v>0</v>
      </c>
      <c r="I117" s="65">
        <f t="shared" si="52"/>
        <v>0</v>
      </c>
      <c r="J117" s="65">
        <f t="shared" si="52"/>
        <v>0</v>
      </c>
      <c r="K117" s="65">
        <f t="shared" si="52"/>
        <v>0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s="32" customFormat="1" x14ac:dyDescent="0.25">
      <c r="A118" s="13"/>
      <c r="B118" s="13"/>
      <c r="C118" s="15"/>
      <c r="D118" s="84"/>
      <c r="E118" s="62"/>
      <c r="F118" s="62"/>
      <c r="G118" s="62"/>
      <c r="H118" s="62"/>
      <c r="I118" s="62"/>
      <c r="J118" s="62"/>
      <c r="K118" s="62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spans="1:27" s="32" customFormat="1" x14ac:dyDescent="0.25">
      <c r="A119" s="13"/>
      <c r="B119" s="13"/>
      <c r="C119" s="15"/>
      <c r="D119" s="84"/>
      <c r="E119" s="62"/>
      <c r="F119" s="62"/>
      <c r="G119" s="62"/>
      <c r="H119" s="62"/>
      <c r="I119" s="62"/>
      <c r="J119" s="62"/>
      <c r="K119" s="62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 spans="1:27" s="32" customFormat="1" x14ac:dyDescent="0.25">
      <c r="A120" s="43" t="s">
        <v>118</v>
      </c>
      <c r="B120" s="41"/>
      <c r="C120" s="42"/>
      <c r="D120" s="96"/>
      <c r="E120" s="73"/>
      <c r="F120" s="73"/>
      <c r="G120" s="73"/>
      <c r="H120" s="73"/>
      <c r="I120" s="73"/>
      <c r="J120" s="73"/>
      <c r="K120" s="73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</row>
    <row r="121" spans="1:27" s="32" customFormat="1" x14ac:dyDescent="0.25">
      <c r="A121" s="10" t="s">
        <v>93</v>
      </c>
      <c r="B121" s="10" t="s">
        <v>143</v>
      </c>
      <c r="C121" s="27" t="s">
        <v>100</v>
      </c>
      <c r="D121" s="85" t="s">
        <v>178</v>
      </c>
      <c r="E121" s="74">
        <v>74000</v>
      </c>
      <c r="F121" s="74">
        <v>2123.8000000000002</v>
      </c>
      <c r="G121" s="74">
        <v>5851.17</v>
      </c>
      <c r="H121" s="74">
        <v>2249.6</v>
      </c>
      <c r="I121" s="74">
        <v>1375.12</v>
      </c>
      <c r="J121" s="61">
        <f t="shared" ref="J121" si="53">SUM(F121:I121)</f>
        <v>11599.689999999999</v>
      </c>
      <c r="K121" s="62">
        <f t="shared" ref="K121" si="54">E121-J121</f>
        <v>62400.31</v>
      </c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</row>
    <row r="122" spans="1:27" s="32" customFormat="1" x14ac:dyDescent="0.25">
      <c r="A122" s="10" t="s">
        <v>33</v>
      </c>
      <c r="B122" s="10" t="s">
        <v>161</v>
      </c>
      <c r="C122" s="27" t="s">
        <v>86</v>
      </c>
      <c r="D122" s="85" t="s">
        <v>177</v>
      </c>
      <c r="E122" s="74">
        <v>55000</v>
      </c>
      <c r="F122" s="74">
        <v>1578.5</v>
      </c>
      <c r="G122" s="74">
        <v>2559.6799999999998</v>
      </c>
      <c r="H122" s="74">
        <v>1672</v>
      </c>
      <c r="I122" s="74">
        <v>655</v>
      </c>
      <c r="J122" s="61">
        <f t="shared" ref="J122:J124" si="55">SUM(F122:I122)</f>
        <v>6465.18</v>
      </c>
      <c r="K122" s="62">
        <f t="shared" ref="K122:K124" si="56">E122-J122</f>
        <v>48534.82</v>
      </c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</row>
    <row r="123" spans="1:27" ht="15" customHeight="1" x14ac:dyDescent="0.25">
      <c r="A123" s="10" t="s">
        <v>32</v>
      </c>
      <c r="B123" s="10" t="s">
        <v>30</v>
      </c>
      <c r="C123" s="48" t="s">
        <v>151</v>
      </c>
      <c r="D123" s="97" t="s">
        <v>178</v>
      </c>
      <c r="E123" s="74">
        <v>24675</v>
      </c>
      <c r="F123" s="74">
        <v>708.17</v>
      </c>
      <c r="G123" s="74">
        <v>0</v>
      </c>
      <c r="H123" s="74">
        <v>750.12</v>
      </c>
      <c r="I123" s="74">
        <v>400.2</v>
      </c>
      <c r="J123" s="61">
        <f t="shared" si="55"/>
        <v>1858.49</v>
      </c>
      <c r="K123" s="62">
        <f t="shared" si="56"/>
        <v>22816.51</v>
      </c>
      <c r="L123" s="37"/>
      <c r="M123" s="37"/>
    </row>
    <row r="124" spans="1:27" s="37" customFormat="1" x14ac:dyDescent="0.25">
      <c r="A124" s="27" t="s">
        <v>31</v>
      </c>
      <c r="B124" s="27" t="s">
        <v>162</v>
      </c>
      <c r="C124" s="109" t="s">
        <v>86</v>
      </c>
      <c r="D124" s="112" t="s">
        <v>177</v>
      </c>
      <c r="E124" s="64">
        <v>43000</v>
      </c>
      <c r="F124" s="64">
        <v>1234.0999999999999</v>
      </c>
      <c r="G124" s="64">
        <v>663.54</v>
      </c>
      <c r="H124" s="64">
        <v>1307.2</v>
      </c>
      <c r="I124" s="64">
        <v>1822.72</v>
      </c>
      <c r="J124" s="61">
        <f t="shared" si="55"/>
        <v>5027.5600000000004</v>
      </c>
      <c r="K124" s="62">
        <f t="shared" si="56"/>
        <v>37972.44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s="37" customFormat="1" x14ac:dyDescent="0.25">
      <c r="A125" s="56" t="s">
        <v>17</v>
      </c>
      <c r="B125" s="57">
        <v>4</v>
      </c>
      <c r="C125" s="58"/>
      <c r="D125" s="92"/>
      <c r="E125" s="65">
        <f t="shared" ref="E125:K125" si="57">SUM(E121:E124)</f>
        <v>196675</v>
      </c>
      <c r="F125" s="65">
        <f t="shared" si="57"/>
        <v>5644.57</v>
      </c>
      <c r="G125" s="65">
        <f t="shared" si="57"/>
        <v>9074.39</v>
      </c>
      <c r="H125" s="65">
        <f t="shared" si="57"/>
        <v>5978.92</v>
      </c>
      <c r="I125" s="65">
        <f t="shared" si="57"/>
        <v>4253.04</v>
      </c>
      <c r="J125" s="65">
        <f t="shared" si="57"/>
        <v>24950.920000000002</v>
      </c>
      <c r="K125" s="65">
        <f t="shared" si="57"/>
        <v>171724.08000000002</v>
      </c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s="32" customFormat="1" x14ac:dyDescent="0.25">
      <c r="A126" s="13"/>
      <c r="B126" s="13"/>
      <c r="C126" s="15"/>
      <c r="D126" s="84"/>
      <c r="E126" s="62"/>
      <c r="F126" s="62"/>
      <c r="G126" s="62"/>
      <c r="H126" s="62"/>
      <c r="I126" s="62"/>
      <c r="J126" s="62"/>
      <c r="K126" s="62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</row>
    <row r="127" spans="1:27" s="32" customFormat="1" x14ac:dyDescent="0.25">
      <c r="A127" s="47" t="s">
        <v>144</v>
      </c>
      <c r="B127" s="27"/>
      <c r="C127" s="27"/>
      <c r="D127" s="85"/>
      <c r="E127" s="74"/>
      <c r="F127" s="74"/>
      <c r="G127" s="74"/>
      <c r="H127" s="74"/>
      <c r="I127" s="74"/>
      <c r="J127" s="74"/>
      <c r="K127" s="74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</row>
    <row r="128" spans="1:27" s="32" customFormat="1" x14ac:dyDescent="0.25">
      <c r="A128" s="10" t="s">
        <v>23</v>
      </c>
      <c r="B128" s="10" t="s">
        <v>28</v>
      </c>
      <c r="C128" s="27" t="s">
        <v>100</v>
      </c>
      <c r="D128" s="85" t="s">
        <v>177</v>
      </c>
      <c r="E128" s="74">
        <v>45000</v>
      </c>
      <c r="F128" s="74">
        <v>1291.5</v>
      </c>
      <c r="G128" s="74">
        <v>1148.33</v>
      </c>
      <c r="H128" s="74">
        <v>1368</v>
      </c>
      <c r="I128" s="74">
        <v>25</v>
      </c>
      <c r="J128" s="61">
        <f t="shared" ref="J128:J130" si="58">SUM(F128:I128)</f>
        <v>3832.83</v>
      </c>
      <c r="K128" s="62">
        <f t="shared" ref="K128:K130" si="59">E128-J128</f>
        <v>41167.17</v>
      </c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</row>
    <row r="129" spans="1:27" s="32" customFormat="1" x14ac:dyDescent="0.25">
      <c r="A129" s="10" t="s">
        <v>76</v>
      </c>
      <c r="B129" s="10" t="s">
        <v>163</v>
      </c>
      <c r="C129" s="27" t="s">
        <v>100</v>
      </c>
      <c r="D129" s="85" t="s">
        <v>178</v>
      </c>
      <c r="E129" s="74">
        <v>29400</v>
      </c>
      <c r="F129" s="74">
        <v>843.78</v>
      </c>
      <c r="G129" s="74">
        <v>0</v>
      </c>
      <c r="H129" s="74">
        <v>893.76</v>
      </c>
      <c r="I129" s="74">
        <v>1375.12</v>
      </c>
      <c r="J129" s="61">
        <f t="shared" si="58"/>
        <v>3112.66</v>
      </c>
      <c r="K129" s="62">
        <f t="shared" si="59"/>
        <v>26287.34</v>
      </c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</row>
    <row r="130" spans="1:27" s="37" customFormat="1" x14ac:dyDescent="0.25">
      <c r="A130" s="10" t="s">
        <v>34</v>
      </c>
      <c r="B130" s="10" t="s">
        <v>163</v>
      </c>
      <c r="C130" s="27" t="s">
        <v>100</v>
      </c>
      <c r="D130" s="85" t="s">
        <v>178</v>
      </c>
      <c r="E130" s="74">
        <v>29400</v>
      </c>
      <c r="F130" s="74">
        <v>843.78</v>
      </c>
      <c r="G130" s="74">
        <v>0</v>
      </c>
      <c r="H130" s="74">
        <v>893.76</v>
      </c>
      <c r="I130" s="74">
        <v>152.6</v>
      </c>
      <c r="J130" s="61">
        <f t="shared" si="58"/>
        <v>1890.1399999999999</v>
      </c>
      <c r="K130" s="62">
        <f t="shared" si="59"/>
        <v>27509.86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s="37" customFormat="1" x14ac:dyDescent="0.25">
      <c r="A131" s="56" t="s">
        <v>17</v>
      </c>
      <c r="B131" s="57">
        <v>3</v>
      </c>
      <c r="C131" s="58"/>
      <c r="D131" s="92"/>
      <c r="E131" s="65">
        <f t="shared" ref="E131:K131" si="60">SUM(E128:E130)</f>
        <v>103800</v>
      </c>
      <c r="F131" s="65">
        <f t="shared" si="60"/>
        <v>2979.0599999999995</v>
      </c>
      <c r="G131" s="65">
        <f t="shared" si="60"/>
        <v>1148.33</v>
      </c>
      <c r="H131" s="65">
        <f t="shared" si="60"/>
        <v>3155.5200000000004</v>
      </c>
      <c r="I131" s="65">
        <f t="shared" si="60"/>
        <v>1552.7199999999998</v>
      </c>
      <c r="J131" s="65">
        <f t="shared" si="60"/>
        <v>8835.6299999999992</v>
      </c>
      <c r="K131" s="65">
        <f t="shared" si="60"/>
        <v>94964.37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s="20" customFormat="1" ht="17.25" customHeight="1" x14ac:dyDescent="0.25">
      <c r="A132" s="43"/>
      <c r="B132" s="52"/>
      <c r="C132" s="47"/>
      <c r="D132" s="98"/>
      <c r="E132" s="75"/>
      <c r="F132" s="75"/>
      <c r="G132" s="75"/>
      <c r="H132" s="75"/>
      <c r="I132" s="75"/>
      <c r="J132" s="75"/>
      <c r="K132" s="75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</row>
    <row r="133" spans="1:27" s="32" customFormat="1" x14ac:dyDescent="0.25">
      <c r="A133" s="40" t="s">
        <v>119</v>
      </c>
      <c r="B133" s="41"/>
      <c r="C133" s="42"/>
      <c r="D133" s="96"/>
      <c r="E133" s="73"/>
      <c r="F133" s="73"/>
      <c r="G133" s="73"/>
      <c r="H133" s="73"/>
      <c r="I133" s="73"/>
      <c r="J133" s="73"/>
      <c r="K133" s="73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</row>
    <row r="134" spans="1:27" s="37" customFormat="1" x14ac:dyDescent="0.25">
      <c r="A134" s="2" t="s">
        <v>99</v>
      </c>
      <c r="B134" s="2" t="s">
        <v>193</v>
      </c>
      <c r="C134" s="37" t="s">
        <v>100</v>
      </c>
      <c r="D134" s="87" t="s">
        <v>178</v>
      </c>
      <c r="E134" s="63">
        <v>85000</v>
      </c>
      <c r="F134" s="63">
        <v>2439.5</v>
      </c>
      <c r="G134" s="63">
        <v>7901.93</v>
      </c>
      <c r="H134" s="63">
        <v>2584</v>
      </c>
      <c r="I134" s="63">
        <v>2725.24</v>
      </c>
      <c r="J134" s="61">
        <f t="shared" ref="J134" si="61">SUM(F134:I134)</f>
        <v>15650.67</v>
      </c>
      <c r="K134" s="62">
        <f t="shared" ref="K134" si="62">E134-J134</f>
        <v>69349.33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s="37" customFormat="1" x14ac:dyDescent="0.25">
      <c r="A135" s="56" t="s">
        <v>17</v>
      </c>
      <c r="B135" s="57">
        <v>1</v>
      </c>
      <c r="C135" s="58"/>
      <c r="D135" s="92"/>
      <c r="E135" s="65">
        <f t="shared" ref="E135:K135" si="63">SUM(E134)</f>
        <v>85000</v>
      </c>
      <c r="F135" s="65">
        <f t="shared" si="63"/>
        <v>2439.5</v>
      </c>
      <c r="G135" s="65">
        <f t="shared" si="63"/>
        <v>7901.93</v>
      </c>
      <c r="H135" s="65">
        <f t="shared" si="63"/>
        <v>2584</v>
      </c>
      <c r="I135" s="65">
        <f t="shared" si="63"/>
        <v>2725.24</v>
      </c>
      <c r="J135" s="65">
        <f t="shared" si="63"/>
        <v>15650.67</v>
      </c>
      <c r="K135" s="65">
        <f t="shared" si="63"/>
        <v>69349.33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s="32" customFormat="1" x14ac:dyDescent="0.25">
      <c r="A136" s="13"/>
      <c r="B136" s="13"/>
      <c r="C136" s="15"/>
      <c r="D136" s="84"/>
      <c r="E136" s="62"/>
      <c r="F136" s="62"/>
      <c r="G136" s="62"/>
      <c r="H136" s="62"/>
      <c r="I136" s="62"/>
      <c r="J136" s="62"/>
      <c r="K136" s="62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 spans="1:27" s="37" customFormat="1" x14ac:dyDescent="0.25">
      <c r="A137" s="40" t="s">
        <v>121</v>
      </c>
      <c r="B137" s="41"/>
      <c r="C137" s="42"/>
      <c r="D137" s="96"/>
      <c r="E137" s="73"/>
      <c r="F137" s="73"/>
      <c r="G137" s="73"/>
      <c r="H137" s="73"/>
      <c r="I137" s="73"/>
      <c r="J137" s="73"/>
      <c r="K137" s="73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s="37" customFormat="1" x14ac:dyDescent="0.25">
      <c r="A138" s="35" t="s">
        <v>101</v>
      </c>
      <c r="B138" s="24" t="s">
        <v>102</v>
      </c>
      <c r="C138" s="24" t="s">
        <v>89</v>
      </c>
      <c r="D138" s="89" t="s">
        <v>178</v>
      </c>
      <c r="E138" s="76">
        <v>74000</v>
      </c>
      <c r="F138" s="76">
        <v>2123.8000000000002</v>
      </c>
      <c r="G138" s="76">
        <v>6121.2</v>
      </c>
      <c r="H138" s="76">
        <v>2249.6</v>
      </c>
      <c r="I138" s="76">
        <v>2465</v>
      </c>
      <c r="J138" s="61">
        <f t="shared" ref="J138" si="64">SUM(F138:I138)</f>
        <v>12959.6</v>
      </c>
      <c r="K138" s="62">
        <f t="shared" ref="K138" si="65">E138-J138</f>
        <v>61040.4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s="37" customFormat="1" x14ac:dyDescent="0.25">
      <c r="A139" s="56" t="s">
        <v>17</v>
      </c>
      <c r="B139" s="57">
        <v>1</v>
      </c>
      <c r="C139" s="58"/>
      <c r="D139" s="92"/>
      <c r="E139" s="65">
        <f t="shared" ref="E139:K139" si="66">SUBTOTAL(9,E137:E138)</f>
        <v>74000</v>
      </c>
      <c r="F139" s="65">
        <f t="shared" si="66"/>
        <v>2123.8000000000002</v>
      </c>
      <c r="G139" s="65">
        <f t="shared" si="66"/>
        <v>6121.2</v>
      </c>
      <c r="H139" s="65">
        <f t="shared" si="66"/>
        <v>2249.6</v>
      </c>
      <c r="I139" s="65">
        <f t="shared" si="66"/>
        <v>2465</v>
      </c>
      <c r="J139" s="65">
        <f t="shared" si="66"/>
        <v>12959.6</v>
      </c>
      <c r="K139" s="65">
        <f t="shared" si="66"/>
        <v>61040.4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s="32" customFormat="1" x14ac:dyDescent="0.25">
      <c r="A140" s="13"/>
      <c r="B140" s="13"/>
      <c r="C140" s="15"/>
      <c r="D140" s="84"/>
      <c r="E140" s="62"/>
      <c r="F140" s="62"/>
      <c r="G140" s="62"/>
      <c r="H140" s="62"/>
      <c r="I140" s="62"/>
      <c r="J140" s="62"/>
      <c r="K140" s="62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</row>
    <row r="141" spans="1:27" s="37" customFormat="1" x14ac:dyDescent="0.25">
      <c r="A141" s="40" t="s">
        <v>123</v>
      </c>
      <c r="B141" s="22"/>
      <c r="C141" s="26"/>
      <c r="D141" s="91"/>
      <c r="E141" s="60"/>
      <c r="F141" s="60"/>
      <c r="G141" s="60"/>
      <c r="H141" s="60"/>
      <c r="I141" s="60"/>
      <c r="J141" s="60"/>
      <c r="K141" s="60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s="37" customFormat="1" x14ac:dyDescent="0.25">
      <c r="A142" s="56" t="s">
        <v>17</v>
      </c>
      <c r="B142" s="57">
        <v>0</v>
      </c>
      <c r="C142" s="58"/>
      <c r="D142" s="92"/>
      <c r="E142" s="65">
        <f t="shared" ref="E142:K142" si="67">SUBTOTAL(9,E141:E141)</f>
        <v>0</v>
      </c>
      <c r="F142" s="65">
        <f t="shared" si="67"/>
        <v>0</v>
      </c>
      <c r="G142" s="65">
        <f t="shared" si="67"/>
        <v>0</v>
      </c>
      <c r="H142" s="65">
        <f t="shared" si="67"/>
        <v>0</v>
      </c>
      <c r="I142" s="65">
        <f t="shared" si="67"/>
        <v>0</v>
      </c>
      <c r="J142" s="65">
        <f t="shared" si="67"/>
        <v>0</v>
      </c>
      <c r="K142" s="65">
        <f t="shared" si="67"/>
        <v>0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s="32" customFormat="1" x14ac:dyDescent="0.25">
      <c r="A143" s="13"/>
      <c r="B143" s="13"/>
      <c r="C143" s="15"/>
      <c r="D143" s="84"/>
      <c r="E143" s="62"/>
      <c r="F143" s="62"/>
      <c r="G143" s="62"/>
      <c r="H143" s="62"/>
      <c r="I143" s="62"/>
      <c r="J143" s="62"/>
      <c r="K143" s="62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4" spans="1:27" s="32" customFormat="1" x14ac:dyDescent="0.25">
      <c r="A144" s="40" t="s">
        <v>122</v>
      </c>
      <c r="B144" s="22"/>
      <c r="C144" s="26"/>
      <c r="D144" s="91"/>
      <c r="E144" s="60"/>
      <c r="F144" s="60"/>
      <c r="G144" s="60"/>
      <c r="H144" s="60"/>
      <c r="I144" s="60"/>
      <c r="J144" s="60"/>
      <c r="K144" s="60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</row>
    <row r="146" spans="1:27" s="37" customFormat="1" x14ac:dyDescent="0.25">
      <c r="A146" s="56" t="s">
        <v>17</v>
      </c>
      <c r="B146" s="57">
        <v>0</v>
      </c>
      <c r="C146" s="58"/>
      <c r="D146" s="92"/>
      <c r="E146" s="65">
        <f>SUBTOTAL(9,E144:E145)</f>
        <v>0</v>
      </c>
      <c r="F146" s="65">
        <f>SUBTOTAL(9,F144:F145)</f>
        <v>0</v>
      </c>
      <c r="G146" s="65">
        <f>SUBTOTAL(9,G144:G145)</f>
        <v>0</v>
      </c>
      <c r="H146" s="65">
        <f>SUBTOTAL(9,H144:H145)</f>
        <v>0</v>
      </c>
      <c r="I146" s="65">
        <f>SUBTOTAL(9,I144:I145)</f>
        <v>0</v>
      </c>
      <c r="J146" s="65">
        <f>SUBTOTAL(9,J144:J145)</f>
        <v>0</v>
      </c>
      <c r="K146" s="65">
        <f>SUBTOTAL(9,K144:K145)</f>
        <v>0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s="32" customFormat="1" x14ac:dyDescent="0.25">
      <c r="A147" s="13"/>
      <c r="B147" s="13"/>
      <c r="C147" s="15"/>
      <c r="D147" s="84"/>
      <c r="E147" s="62"/>
      <c r="F147" s="62"/>
      <c r="G147" s="62"/>
      <c r="H147" s="62"/>
      <c r="I147" s="62"/>
      <c r="J147" s="62"/>
      <c r="K147" s="62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</row>
    <row r="148" spans="1:27" s="37" customFormat="1" x14ac:dyDescent="0.25">
      <c r="A148" s="40" t="s">
        <v>125</v>
      </c>
      <c r="B148" s="13"/>
      <c r="C148" s="15"/>
      <c r="D148" s="84"/>
      <c r="E148" s="62"/>
      <c r="F148" s="62"/>
      <c r="G148" s="62"/>
      <c r="H148" s="62"/>
      <c r="I148" s="62"/>
      <c r="J148" s="62"/>
      <c r="K148" s="62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s="37" customFormat="1" x14ac:dyDescent="0.25">
      <c r="A149" s="13" t="s">
        <v>83</v>
      </c>
      <c r="B149" s="13" t="s">
        <v>94</v>
      </c>
      <c r="C149" s="15" t="s">
        <v>89</v>
      </c>
      <c r="D149" s="84" t="s">
        <v>177</v>
      </c>
      <c r="E149" s="62">
        <v>85000</v>
      </c>
      <c r="F149" s="62">
        <v>2439.5</v>
      </c>
      <c r="G149" s="62">
        <v>8576.99</v>
      </c>
      <c r="H149" s="62">
        <v>2584</v>
      </c>
      <c r="I149" s="62">
        <v>25</v>
      </c>
      <c r="J149" s="61">
        <f t="shared" ref="J149" si="68">SUM(F149:I149)</f>
        <v>13625.49</v>
      </c>
      <c r="K149" s="62">
        <f t="shared" ref="K149" si="69">E149-J149</f>
        <v>71374.509999999995</v>
      </c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s="37" customFormat="1" x14ac:dyDescent="0.25">
      <c r="A150" s="13" t="s">
        <v>149</v>
      </c>
      <c r="B150" s="13" t="s">
        <v>150</v>
      </c>
      <c r="C150" s="15" t="s">
        <v>89</v>
      </c>
      <c r="D150" s="84" t="s">
        <v>178</v>
      </c>
      <c r="E150" s="62">
        <v>50000</v>
      </c>
      <c r="F150" s="62">
        <v>1435</v>
      </c>
      <c r="G150" s="62">
        <v>1854</v>
      </c>
      <c r="H150" s="62">
        <v>1520</v>
      </c>
      <c r="I150" s="62">
        <v>25</v>
      </c>
      <c r="J150" s="61">
        <f t="shared" ref="J150" si="70">SUM(F150:I150)</f>
        <v>4834</v>
      </c>
      <c r="K150" s="62">
        <f t="shared" ref="K150" si="71">E150-J150</f>
        <v>45166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s="37" customFormat="1" x14ac:dyDescent="0.25">
      <c r="A151" s="56" t="s">
        <v>17</v>
      </c>
      <c r="B151" s="57">
        <v>2</v>
      </c>
      <c r="C151" s="58"/>
      <c r="D151" s="92"/>
      <c r="E151" s="65">
        <f t="shared" ref="E151:K151" si="72">SUM(E149:E150)</f>
        <v>135000</v>
      </c>
      <c r="F151" s="65">
        <f t="shared" si="72"/>
        <v>3874.5</v>
      </c>
      <c r="G151" s="65">
        <f t="shared" si="72"/>
        <v>10430.99</v>
      </c>
      <c r="H151" s="65">
        <f t="shared" si="72"/>
        <v>4104</v>
      </c>
      <c r="I151" s="65">
        <f t="shared" si="72"/>
        <v>50</v>
      </c>
      <c r="J151" s="65">
        <f t="shared" si="72"/>
        <v>18459.489999999998</v>
      </c>
      <c r="K151" s="65">
        <f t="shared" si="72"/>
        <v>116540.51</v>
      </c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s="32" customFormat="1" x14ac:dyDescent="0.25">
      <c r="A152" s="13"/>
      <c r="B152" s="13"/>
      <c r="C152" s="15"/>
      <c r="D152" s="84"/>
      <c r="E152" s="62"/>
      <c r="F152" s="62"/>
      <c r="G152" s="62"/>
      <c r="H152" s="62"/>
      <c r="I152" s="62"/>
      <c r="J152" s="62"/>
      <c r="K152" s="62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spans="1:27" s="32" customFormat="1" x14ac:dyDescent="0.25">
      <c r="A153" s="5" t="s">
        <v>120</v>
      </c>
      <c r="B153" s="13"/>
      <c r="C153" s="15"/>
      <c r="D153" s="84"/>
      <c r="E153" s="62"/>
      <c r="F153" s="62"/>
      <c r="G153" s="62"/>
      <c r="H153" s="62"/>
      <c r="I153" s="62"/>
      <c r="J153" s="62"/>
      <c r="K153" s="62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 spans="1:27" s="37" customFormat="1" x14ac:dyDescent="0.25">
      <c r="A154" s="18" t="s">
        <v>84</v>
      </c>
      <c r="B154" s="18" t="s">
        <v>158</v>
      </c>
      <c r="C154" s="113" t="s">
        <v>88</v>
      </c>
      <c r="D154" s="88" t="s">
        <v>178</v>
      </c>
      <c r="E154" s="62">
        <v>74000</v>
      </c>
      <c r="F154" s="62">
        <v>2123.8000000000002</v>
      </c>
      <c r="G154" s="62">
        <v>5851.15</v>
      </c>
      <c r="H154" s="62">
        <v>2249.6</v>
      </c>
      <c r="I154" s="62">
        <v>3468.04</v>
      </c>
      <c r="J154" s="61">
        <v>13422.59</v>
      </c>
      <c r="K154" s="62">
        <f t="shared" ref="K154" si="73">E154-J154</f>
        <v>60577.41</v>
      </c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s="37" customFormat="1" x14ac:dyDescent="0.25">
      <c r="A155" s="56" t="s">
        <v>17</v>
      </c>
      <c r="B155" s="57">
        <v>1</v>
      </c>
      <c r="C155" s="58"/>
      <c r="D155" s="92"/>
      <c r="E155" s="65">
        <f>SUBTOTAL(9,E154)</f>
        <v>74000</v>
      </c>
      <c r="F155" s="65">
        <f t="shared" ref="F155" si="74">SUBTOTAL(9,F154)</f>
        <v>2123.8000000000002</v>
      </c>
      <c r="G155" s="65">
        <f t="shared" ref="G155" si="75">SUBTOTAL(9,G154)</f>
        <v>5851.15</v>
      </c>
      <c r="H155" s="65">
        <f t="shared" ref="H155" si="76">SUBTOTAL(9,H154)</f>
        <v>2249.6</v>
      </c>
      <c r="I155" s="65">
        <f t="shared" ref="I155" si="77">SUBTOTAL(9,I154)</f>
        <v>3468.04</v>
      </c>
      <c r="J155" s="65">
        <f t="shared" ref="J155" si="78">SUBTOTAL(9,J154)</f>
        <v>13422.59</v>
      </c>
      <c r="K155" s="65">
        <f t="shared" ref="K155" si="79">SUBTOTAL(9,K154)</f>
        <v>60577.41</v>
      </c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s="32" customFormat="1" x14ac:dyDescent="0.25">
      <c r="A156" s="13"/>
      <c r="B156" s="13"/>
      <c r="C156" s="15"/>
      <c r="D156" s="84"/>
      <c r="E156" s="62"/>
      <c r="F156" s="62"/>
      <c r="G156" s="62"/>
      <c r="H156" s="62"/>
      <c r="I156" s="62"/>
      <c r="J156" s="62"/>
      <c r="K156" s="62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 spans="1:27" s="32" customFormat="1" x14ac:dyDescent="0.25">
      <c r="A157" s="40" t="s">
        <v>124</v>
      </c>
      <c r="B157" s="22"/>
      <c r="C157" s="26"/>
      <c r="D157" s="91"/>
      <c r="E157" s="60"/>
      <c r="F157" s="60"/>
      <c r="G157" s="60"/>
      <c r="H157" s="60"/>
      <c r="I157" s="60"/>
      <c r="J157" s="60"/>
      <c r="K157" s="60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</row>
    <row r="158" spans="1:27" s="32" customFormat="1" x14ac:dyDescent="0.25">
      <c r="A158" s="13" t="s">
        <v>82</v>
      </c>
      <c r="B158" s="13" t="s">
        <v>160</v>
      </c>
      <c r="C158" s="15" t="s">
        <v>89</v>
      </c>
      <c r="D158" s="84" t="s">
        <v>178</v>
      </c>
      <c r="E158" s="62">
        <v>62000</v>
      </c>
      <c r="F158" s="62">
        <v>1779.4</v>
      </c>
      <c r="G158" s="62">
        <v>3863.04</v>
      </c>
      <c r="H158" s="62">
        <v>1884.8</v>
      </c>
      <c r="I158" s="62">
        <v>25</v>
      </c>
      <c r="J158" s="61">
        <f>SUM(F158:I158)</f>
        <v>7552.2400000000007</v>
      </c>
      <c r="K158" s="62">
        <f>E158-J158</f>
        <v>54447.76</v>
      </c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</row>
    <row r="159" spans="1:27" s="32" customFormat="1" x14ac:dyDescent="0.25">
      <c r="A159" s="18" t="s">
        <v>67</v>
      </c>
      <c r="B159" s="18" t="s">
        <v>159</v>
      </c>
      <c r="C159" s="110" t="s">
        <v>87</v>
      </c>
      <c r="D159" s="93" t="s">
        <v>178</v>
      </c>
      <c r="E159" s="77">
        <v>52000</v>
      </c>
      <c r="F159" s="62">
        <v>1492.4</v>
      </c>
      <c r="G159" s="62">
        <v>2136.27</v>
      </c>
      <c r="H159" s="62">
        <v>1580.8</v>
      </c>
      <c r="I159" s="62">
        <v>152.6</v>
      </c>
      <c r="J159" s="61">
        <f>SUM(F159:I159)</f>
        <v>5362.0700000000006</v>
      </c>
      <c r="K159" s="62">
        <f>E159-J159</f>
        <v>46637.93</v>
      </c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</row>
    <row r="160" spans="1:27" s="32" customFormat="1" x14ac:dyDescent="0.25">
      <c r="A160" s="13" t="s">
        <v>68</v>
      </c>
      <c r="B160" s="13" t="s">
        <v>159</v>
      </c>
      <c r="C160" s="16" t="s">
        <v>89</v>
      </c>
      <c r="D160" s="95" t="s">
        <v>178</v>
      </c>
      <c r="E160" s="77">
        <v>40000</v>
      </c>
      <c r="F160" s="62">
        <v>1148</v>
      </c>
      <c r="G160" s="62">
        <v>442.65</v>
      </c>
      <c r="H160" s="62">
        <v>1216</v>
      </c>
      <c r="I160" s="62">
        <v>25</v>
      </c>
      <c r="J160" s="61">
        <f t="shared" ref="J160" si="80">SUM(F160:I160)</f>
        <v>2831.65</v>
      </c>
      <c r="K160" s="62">
        <f t="shared" ref="K160" si="81">E160-J160</f>
        <v>37168.35</v>
      </c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</row>
    <row r="161" spans="1:27" s="37" customFormat="1" x14ac:dyDescent="0.25">
      <c r="A161" s="13" t="s">
        <v>95</v>
      </c>
      <c r="B161" s="2" t="s">
        <v>130</v>
      </c>
      <c r="C161" s="37" t="s">
        <v>89</v>
      </c>
      <c r="D161" s="87" t="s">
        <v>177</v>
      </c>
      <c r="E161" s="63">
        <v>35000</v>
      </c>
      <c r="F161" s="64">
        <v>1004.5</v>
      </c>
      <c r="G161" s="64">
        <v>0</v>
      </c>
      <c r="H161" s="64">
        <v>1064</v>
      </c>
      <c r="I161" s="64">
        <v>1375.12</v>
      </c>
      <c r="J161" s="61">
        <f t="shared" ref="J161" si="82">SUM(F161:I161)</f>
        <v>3443.62</v>
      </c>
      <c r="K161" s="62">
        <f t="shared" ref="K161" si="83">E161-J161</f>
        <v>31556.38</v>
      </c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s="37" customFormat="1" x14ac:dyDescent="0.25">
      <c r="A162" s="56" t="s">
        <v>17</v>
      </c>
      <c r="B162" s="57">
        <v>4</v>
      </c>
      <c r="C162" s="58"/>
      <c r="D162" s="92"/>
      <c r="E162" s="65">
        <f t="shared" ref="E162:K162" si="84">SUBTOTAL(9,E158:E161)</f>
        <v>189000</v>
      </c>
      <c r="F162" s="65">
        <f t="shared" si="84"/>
        <v>5424.3</v>
      </c>
      <c r="G162" s="65">
        <f t="shared" si="84"/>
        <v>6441.9599999999991</v>
      </c>
      <c r="H162" s="65">
        <f t="shared" si="84"/>
        <v>5745.6</v>
      </c>
      <c r="I162" s="65">
        <f t="shared" si="84"/>
        <v>1577.7199999999998</v>
      </c>
      <c r="J162" s="65">
        <f t="shared" si="84"/>
        <v>19189.580000000002</v>
      </c>
      <c r="K162" s="65">
        <f t="shared" si="84"/>
        <v>169810.42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s="32" customFormat="1" x14ac:dyDescent="0.25">
      <c r="A163" s="13"/>
      <c r="B163" s="13"/>
      <c r="C163" s="15"/>
      <c r="D163" s="84"/>
      <c r="E163" s="62"/>
      <c r="F163" s="62"/>
      <c r="G163" s="62"/>
      <c r="H163" s="62"/>
      <c r="I163" s="62"/>
      <c r="J163" s="62"/>
      <c r="K163" s="62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</row>
    <row r="164" spans="1:27" s="37" customFormat="1" x14ac:dyDescent="0.25">
      <c r="A164" s="40" t="s">
        <v>126</v>
      </c>
      <c r="B164" s="22"/>
      <c r="C164" s="26"/>
      <c r="D164" s="91"/>
      <c r="E164" s="60"/>
      <c r="F164" s="60"/>
      <c r="G164" s="60"/>
      <c r="H164" s="60"/>
      <c r="I164" s="60"/>
      <c r="J164" s="60"/>
      <c r="K164" s="60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s="32" customFormat="1" x14ac:dyDescent="0.25">
      <c r="A165" s="18" t="s">
        <v>79</v>
      </c>
      <c r="B165" s="33" t="s">
        <v>164</v>
      </c>
      <c r="C165" s="34" t="s">
        <v>89</v>
      </c>
      <c r="D165" s="99" t="s">
        <v>177</v>
      </c>
      <c r="E165" s="78">
        <v>25200</v>
      </c>
      <c r="F165" s="78">
        <v>723.24</v>
      </c>
      <c r="G165" s="78">
        <v>0</v>
      </c>
      <c r="H165" s="78">
        <v>766.08</v>
      </c>
      <c r="I165" s="78">
        <v>25</v>
      </c>
      <c r="J165" s="61">
        <f>SUM(F165:I165)</f>
        <v>1514.3200000000002</v>
      </c>
      <c r="K165" s="62">
        <f>E165-J165</f>
        <v>23685.68</v>
      </c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</row>
    <row r="166" spans="1:27" s="37" customFormat="1" x14ac:dyDescent="0.25">
      <c r="A166" s="33" t="s">
        <v>81</v>
      </c>
      <c r="B166" s="33" t="s">
        <v>164</v>
      </c>
      <c r="C166" s="36" t="s">
        <v>89</v>
      </c>
      <c r="D166" s="100" t="s">
        <v>177</v>
      </c>
      <c r="E166" s="78">
        <v>43000</v>
      </c>
      <c r="F166" s="78">
        <v>1234.0999999999999</v>
      </c>
      <c r="G166" s="78">
        <v>866.06</v>
      </c>
      <c r="H166" s="78">
        <v>1307.2</v>
      </c>
      <c r="I166" s="78">
        <v>25</v>
      </c>
      <c r="J166" s="61">
        <f t="shared" ref="J166" si="85">SUM(F166:I166)</f>
        <v>3432.3599999999997</v>
      </c>
      <c r="K166" s="62">
        <f t="shared" ref="K166" si="86">E166-J166</f>
        <v>39567.64</v>
      </c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s="37" customFormat="1" x14ac:dyDescent="0.25">
      <c r="A167" s="56" t="s">
        <v>17</v>
      </c>
      <c r="B167" s="57">
        <v>2</v>
      </c>
      <c r="C167" s="58"/>
      <c r="D167" s="92"/>
      <c r="E167" s="65">
        <f t="shared" ref="E167:K167" si="87">SUBTOTAL(9,E164:E166)</f>
        <v>68200</v>
      </c>
      <c r="F167" s="65">
        <f t="shared" si="87"/>
        <v>1957.34</v>
      </c>
      <c r="G167" s="65">
        <f t="shared" si="87"/>
        <v>866.06</v>
      </c>
      <c r="H167" s="65">
        <f t="shared" si="87"/>
        <v>2073.2800000000002</v>
      </c>
      <c r="I167" s="65">
        <f t="shared" si="87"/>
        <v>50</v>
      </c>
      <c r="J167" s="65">
        <f t="shared" si="87"/>
        <v>4946.68</v>
      </c>
      <c r="K167" s="65">
        <f t="shared" si="87"/>
        <v>63253.32</v>
      </c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s="32" customFormat="1" x14ac:dyDescent="0.25">
      <c r="A168" s="41"/>
      <c r="B168" s="41"/>
      <c r="C168" s="42"/>
      <c r="D168" s="96"/>
      <c r="E168" s="73"/>
      <c r="F168" s="73"/>
      <c r="G168" s="73"/>
      <c r="H168" s="73"/>
      <c r="I168" s="73"/>
      <c r="J168" s="73"/>
      <c r="K168" s="73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</row>
    <row r="169" spans="1:27" s="32" customFormat="1" x14ac:dyDescent="0.25">
      <c r="A169" s="43" t="s">
        <v>127</v>
      </c>
      <c r="B169" s="41"/>
      <c r="C169" s="42"/>
      <c r="D169" s="96"/>
      <c r="E169" s="73"/>
      <c r="F169" s="73"/>
      <c r="G169" s="73"/>
      <c r="H169" s="73"/>
      <c r="I169" s="73"/>
      <c r="J169" s="73"/>
      <c r="K169" s="73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</row>
    <row r="171" spans="1:27" s="32" customFormat="1" x14ac:dyDescent="0.25">
      <c r="A171" s="33" t="s">
        <v>74</v>
      </c>
      <c r="B171" s="33" t="s">
        <v>55</v>
      </c>
      <c r="C171" s="34" t="s">
        <v>151</v>
      </c>
      <c r="D171" s="99" t="s">
        <v>177</v>
      </c>
      <c r="E171" s="78">
        <v>10000</v>
      </c>
      <c r="F171" s="78">
        <v>287</v>
      </c>
      <c r="G171" s="78">
        <v>0</v>
      </c>
      <c r="H171" s="78">
        <v>304</v>
      </c>
      <c r="I171" s="78">
        <v>1375.12</v>
      </c>
      <c r="J171" s="61">
        <f>SUM(F171:I171)</f>
        <v>1966.12</v>
      </c>
      <c r="K171" s="62">
        <f>E171-J171</f>
        <v>8033.88</v>
      </c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</row>
    <row r="172" spans="1:27" s="32" customFormat="1" x14ac:dyDescent="0.25">
      <c r="A172" s="18" t="s">
        <v>78</v>
      </c>
      <c r="B172" s="33" t="s">
        <v>56</v>
      </c>
      <c r="C172" s="34" t="s">
        <v>89</v>
      </c>
      <c r="D172" s="99" t="s">
        <v>177</v>
      </c>
      <c r="E172" s="78">
        <v>25200</v>
      </c>
      <c r="F172" s="78">
        <v>723.24</v>
      </c>
      <c r="G172" s="78">
        <v>0</v>
      </c>
      <c r="H172" s="78">
        <v>766.08</v>
      </c>
      <c r="I172" s="78">
        <v>25</v>
      </c>
      <c r="J172" s="61">
        <f>SUM(F172:I172)</f>
        <v>1514.3200000000002</v>
      </c>
      <c r="K172" s="62">
        <f>E172-J172</f>
        <v>23685.68</v>
      </c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</row>
    <row r="173" spans="1:27" s="32" customFormat="1" x14ac:dyDescent="0.25">
      <c r="A173" s="18" t="s">
        <v>36</v>
      </c>
      <c r="B173" s="13" t="s">
        <v>165</v>
      </c>
      <c r="C173" s="14" t="s">
        <v>89</v>
      </c>
      <c r="D173" s="93" t="s">
        <v>177</v>
      </c>
      <c r="E173" s="66">
        <v>25200</v>
      </c>
      <c r="F173" s="66">
        <v>723.24</v>
      </c>
      <c r="G173" s="66">
        <v>0</v>
      </c>
      <c r="H173" s="66">
        <v>766.08</v>
      </c>
      <c r="I173" s="66">
        <v>25</v>
      </c>
      <c r="J173" s="61">
        <f t="shared" ref="J173:J175" si="88">SUM(F173:I173)</f>
        <v>1514.3200000000002</v>
      </c>
      <c r="K173" s="62">
        <f t="shared" ref="K173:K175" si="89">E173-J173</f>
        <v>23685.68</v>
      </c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</row>
    <row r="174" spans="1:27" s="32" customFormat="1" x14ac:dyDescent="0.25">
      <c r="A174" s="18" t="s">
        <v>77</v>
      </c>
      <c r="B174" s="33" t="s">
        <v>165</v>
      </c>
      <c r="C174" s="34" t="s">
        <v>89</v>
      </c>
      <c r="D174" s="99" t="s">
        <v>177</v>
      </c>
      <c r="E174" s="78">
        <v>47500</v>
      </c>
      <c r="F174" s="78">
        <v>1363.25</v>
      </c>
      <c r="G174" s="78">
        <v>1501.16</v>
      </c>
      <c r="H174" s="78">
        <v>1444</v>
      </c>
      <c r="I174" s="78">
        <v>25</v>
      </c>
      <c r="J174" s="61">
        <f t="shared" si="88"/>
        <v>4333.41</v>
      </c>
      <c r="K174" s="62">
        <f t="shared" si="89"/>
        <v>43166.59</v>
      </c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</row>
    <row r="175" spans="1:27" s="32" customFormat="1" x14ac:dyDescent="0.25">
      <c r="A175" s="18" t="s">
        <v>109</v>
      </c>
      <c r="B175" s="33" t="s">
        <v>165</v>
      </c>
      <c r="C175" s="34" t="s">
        <v>89</v>
      </c>
      <c r="D175" s="99" t="s">
        <v>178</v>
      </c>
      <c r="E175" s="78">
        <v>25200</v>
      </c>
      <c r="F175" s="78">
        <v>723.24</v>
      </c>
      <c r="G175" s="78">
        <v>0</v>
      </c>
      <c r="H175" s="78">
        <v>766.08</v>
      </c>
      <c r="I175" s="78">
        <v>25</v>
      </c>
      <c r="J175" s="61">
        <f t="shared" si="88"/>
        <v>1514.3200000000002</v>
      </c>
      <c r="K175" s="62">
        <f t="shared" si="89"/>
        <v>23685.68</v>
      </c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</row>
    <row r="176" spans="1:27" s="37" customFormat="1" x14ac:dyDescent="0.25">
      <c r="A176" s="56" t="s">
        <v>17</v>
      </c>
      <c r="B176" s="57">
        <v>5</v>
      </c>
      <c r="C176" s="58"/>
      <c r="D176" s="92"/>
      <c r="E176" s="65">
        <f>SUM(E171:E175)</f>
        <v>133100</v>
      </c>
      <c r="F176" s="65">
        <f t="shared" ref="F176:K176" si="90">SUBTOTAL(9,F171:F175)</f>
        <v>3819.9700000000003</v>
      </c>
      <c r="G176" s="65">
        <f t="shared" si="90"/>
        <v>1501.16</v>
      </c>
      <c r="H176" s="65">
        <f t="shared" si="90"/>
        <v>4046.24</v>
      </c>
      <c r="I176" s="65">
        <f t="shared" si="90"/>
        <v>1475.12</v>
      </c>
      <c r="J176" s="65">
        <f t="shared" si="90"/>
        <v>10842.49</v>
      </c>
      <c r="K176" s="65">
        <f t="shared" si="90"/>
        <v>122257.51000000001</v>
      </c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s="32" customFormat="1" x14ac:dyDescent="0.25">
      <c r="A177" s="41"/>
      <c r="B177" s="41"/>
      <c r="C177" s="42"/>
      <c r="D177" s="96"/>
      <c r="E177" s="73"/>
      <c r="F177" s="73"/>
      <c r="G177" s="73"/>
      <c r="H177" s="73"/>
      <c r="I177" s="73"/>
      <c r="J177" s="73"/>
      <c r="K177" s="73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</row>
    <row r="178" spans="1:27" x14ac:dyDescent="0.25">
      <c r="A178" s="53" t="s">
        <v>85</v>
      </c>
      <c r="B178" s="54">
        <v>91</v>
      </c>
      <c r="C178" s="55"/>
      <c r="D178" s="101"/>
      <c r="E178" s="79">
        <f>+E15+E21+E27+E33+E41+E45+E51+E62+E66+E80+E87+E108+E114+E117+E125+E131+E139+E146+E151+E155+E162+E167+E176+E135</f>
        <v>4008190.26</v>
      </c>
      <c r="F178" s="79">
        <f>+F15+F21+F27+F33+F41+F45+F51+F62+F66+F80+F87+F108+F114+F117+F125+F131+F139+F146+F151+F155+F162+F167+F176+F135</f>
        <v>115035.06999999999</v>
      </c>
      <c r="G178" s="79">
        <f>+G15+G21+G27+G33+G41+G45+G51+G62+G66+G80+G117+G125+G131+G139+G146+G151+G155+G162+G167+G176+G135</f>
        <v>238723.59999999992</v>
      </c>
      <c r="H178" s="79">
        <f>+H15+H21+H27+H33+H41+H45+H51+H62+H66+H80+H87+H108+H114+H117+H125+H131+H139+H146+H151+H155+H162+H167+H176+H135</f>
        <v>119496.79000000002</v>
      </c>
      <c r="I178" s="79">
        <f>+I15+I21+I27+I33+I41+I45+I51+I62+I66+I80+I87+I108+I114+I117+I125+I131+I139+I146+I151+I155+I162+I167+I176+I135</f>
        <v>45153.829999999994</v>
      </c>
      <c r="J178" s="79">
        <f>+J15+J21+J27+J33+J41+J45+J51+J62+J66+J80+J87+J108+J114+J117+J125+J131+J139+J146+J151+J155+J162+J167+J176+J135</f>
        <v>518139.28999999992</v>
      </c>
      <c r="K178" s="79">
        <f>+K15+K21+K27+K33+K41+K45+K51+K62+K66+K80+K87+K108+K114+K117+K125+K131+K139+K146+K151+K155+K162+K167+K176+K135</f>
        <v>3490050.9699999997</v>
      </c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s="29" customFormat="1" x14ac:dyDescent="0.25">
      <c r="A179" s="3"/>
      <c r="B179" s="3"/>
      <c r="C179" s="8"/>
      <c r="D179" s="102"/>
      <c r="E179" s="63"/>
      <c r="F179" s="63"/>
      <c r="G179" s="63"/>
      <c r="H179" s="63"/>
      <c r="I179" s="63"/>
      <c r="J179" s="63"/>
      <c r="K179" s="63"/>
      <c r="L179" s="19"/>
      <c r="M179" s="19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21" x14ac:dyDescent="0.35">
      <c r="A180" s="50"/>
      <c r="B180" s="51"/>
      <c r="C180" s="51"/>
      <c r="D180" s="103"/>
      <c r="E180" s="80"/>
      <c r="F180" s="81"/>
      <c r="G180" s="81"/>
      <c r="H180" s="81"/>
      <c r="I180" s="81"/>
      <c r="J180" s="81"/>
      <c r="K180" s="81"/>
      <c r="L180" s="19"/>
      <c r="M180" s="19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s="37" customFormat="1" ht="21" x14ac:dyDescent="0.35">
      <c r="A181" s="50"/>
      <c r="B181" s="51"/>
      <c r="C181" s="51"/>
      <c r="D181" s="103"/>
      <c r="E181" s="80"/>
      <c r="F181" s="81"/>
      <c r="G181" s="81"/>
      <c r="H181" s="81"/>
      <c r="I181" s="81"/>
      <c r="J181" s="81"/>
      <c r="K181" s="81"/>
      <c r="L181" s="19"/>
      <c r="M181" s="19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s="37" customFormat="1" ht="21" x14ac:dyDescent="0.35">
      <c r="A182" s="50"/>
      <c r="B182" s="51"/>
      <c r="C182" s="51"/>
      <c r="D182" s="103"/>
      <c r="E182" s="80"/>
      <c r="F182" s="81"/>
      <c r="G182" s="81"/>
      <c r="H182" s="81"/>
      <c r="I182" s="81"/>
      <c r="J182" s="81"/>
      <c r="K182" s="81"/>
      <c r="L182" s="19"/>
      <c r="M182" s="19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s="37" customFormat="1" ht="23.25" x14ac:dyDescent="0.35">
      <c r="A183" s="114" t="s">
        <v>194</v>
      </c>
      <c r="B183" s="51"/>
      <c r="C183" s="51"/>
      <c r="D183" s="50"/>
      <c r="E183" s="81"/>
      <c r="F183" s="51"/>
      <c r="G183" s="107"/>
      <c r="H183" s="106"/>
      <c r="I183" s="108"/>
      <c r="J183" s="108"/>
      <c r="K183" s="19"/>
      <c r="L183" s="19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7" s="37" customFormat="1" ht="23.25" x14ac:dyDescent="0.35">
      <c r="A184" s="115" t="s">
        <v>181</v>
      </c>
      <c r="B184" s="51"/>
      <c r="C184" s="51"/>
      <c r="D184" s="106"/>
      <c r="E184" s="51"/>
      <c r="F184" s="51"/>
      <c r="G184" s="107"/>
      <c r="H184" s="50"/>
      <c r="I184" s="108"/>
      <c r="J184" s="108"/>
      <c r="K184" s="105"/>
      <c r="L184" s="105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7" s="37" customFormat="1" ht="21" hidden="1" x14ac:dyDescent="0.35">
      <c r="A185" s="116" t="s">
        <v>154</v>
      </c>
      <c r="B185" s="116"/>
      <c r="C185" s="116"/>
      <c r="D185" s="116"/>
      <c r="E185" s="116"/>
      <c r="F185" s="116"/>
      <c r="G185" s="116"/>
      <c r="H185" s="116"/>
      <c r="I185" s="116"/>
      <c r="J185" s="116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7" s="37" customFormat="1" hidden="1" x14ac:dyDescent="0.25">
      <c r="A186" s="3"/>
      <c r="B186" s="3"/>
      <c r="C186" s="8"/>
      <c r="D186" s="19"/>
      <c r="E186" s="19"/>
      <c r="F186" s="19"/>
      <c r="G186" s="19"/>
      <c r="H186" s="19"/>
      <c r="I186" s="19"/>
      <c r="J186" s="19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7" s="37" customFormat="1" hidden="1" x14ac:dyDescent="0.25">
      <c r="A187" s="3"/>
      <c r="B187" s="3"/>
      <c r="C187" s="8"/>
      <c r="D187" s="19"/>
      <c r="E187" s="19"/>
      <c r="F187" s="19"/>
      <c r="G187" s="19"/>
      <c r="H187" s="19"/>
      <c r="I187" s="19"/>
      <c r="J187" s="19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7" s="37" customFormat="1" hidden="1" x14ac:dyDescent="0.25">
      <c r="A188" s="3"/>
      <c r="B188" s="3"/>
      <c r="C188" s="8"/>
      <c r="D188" s="19"/>
      <c r="E188" s="19"/>
      <c r="F188" s="19"/>
      <c r="G188" s="19"/>
      <c r="H188" s="19"/>
      <c r="I188" s="19"/>
      <c r="J188" s="19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7" s="37" customFormat="1" x14ac:dyDescent="0.25">
      <c r="A189" s="3"/>
      <c r="B189" s="3"/>
      <c r="C189" s="8"/>
      <c r="D189" s="19"/>
      <c r="E189" s="19"/>
      <c r="F189" s="19"/>
      <c r="G189" s="19"/>
      <c r="H189" s="19"/>
      <c r="I189" s="19"/>
      <c r="J189" s="19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7" x14ac:dyDescent="0.25">
      <c r="A190" s="3"/>
      <c r="B190" s="3"/>
      <c r="C190" s="8"/>
      <c r="D190" s="102"/>
      <c r="E190" s="63"/>
      <c r="F190" s="63"/>
      <c r="G190" s="63"/>
      <c r="H190" s="63"/>
      <c r="I190" s="63"/>
      <c r="J190" s="63"/>
      <c r="K190" s="6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8"/>
      <c r="D191" s="102"/>
      <c r="E191" s="63"/>
      <c r="F191" s="63"/>
      <c r="G191" s="63"/>
      <c r="H191" s="63"/>
      <c r="I191" s="63"/>
      <c r="J191" s="63"/>
      <c r="K191" s="6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8"/>
      <c r="D192" s="102"/>
      <c r="E192" s="63"/>
      <c r="F192" s="63"/>
      <c r="G192" s="63"/>
      <c r="H192" s="63"/>
      <c r="I192" s="63"/>
      <c r="J192" s="63"/>
      <c r="K192" s="6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8"/>
      <c r="D193" s="102"/>
      <c r="E193" s="63"/>
      <c r="F193" s="63"/>
      <c r="G193" s="63"/>
      <c r="H193" s="63"/>
      <c r="I193" s="63"/>
      <c r="J193" s="63"/>
      <c r="K193" s="6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8"/>
      <c r="D194" s="102"/>
      <c r="E194" s="63"/>
      <c r="F194" s="63"/>
      <c r="G194" s="63"/>
      <c r="H194" s="63"/>
      <c r="I194" s="63"/>
      <c r="J194" s="63"/>
      <c r="K194" s="6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8"/>
      <c r="D195" s="102"/>
      <c r="E195" s="63"/>
      <c r="F195" s="63"/>
      <c r="G195" s="63"/>
      <c r="H195" s="63"/>
      <c r="I195" s="63"/>
      <c r="J195" s="63"/>
      <c r="K195" s="6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8"/>
      <c r="D196" s="102"/>
      <c r="E196" s="63"/>
      <c r="F196" s="63"/>
      <c r="G196" s="63"/>
      <c r="H196" s="63"/>
      <c r="I196" s="63"/>
      <c r="J196" s="63"/>
      <c r="K196" s="6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8"/>
      <c r="D197" s="102"/>
      <c r="E197" s="63"/>
      <c r="F197" s="63"/>
      <c r="G197" s="63"/>
      <c r="H197" s="63"/>
      <c r="I197" s="63"/>
      <c r="J197" s="63"/>
      <c r="K197" s="6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8"/>
      <c r="D198" s="102"/>
      <c r="E198" s="63"/>
      <c r="F198" s="63"/>
      <c r="G198" s="63"/>
      <c r="H198" s="63"/>
      <c r="I198" s="63"/>
      <c r="J198" s="63"/>
      <c r="K198" s="6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8"/>
      <c r="D199" s="102"/>
      <c r="E199" s="63"/>
      <c r="F199" s="63"/>
      <c r="G199" s="63"/>
      <c r="H199" s="63"/>
      <c r="I199" s="63"/>
      <c r="J199" s="63"/>
      <c r="K199" s="6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8"/>
      <c r="D200" s="102"/>
      <c r="E200" s="63"/>
      <c r="F200" s="63"/>
      <c r="G200" s="63"/>
      <c r="H200" s="63"/>
      <c r="I200" s="63"/>
      <c r="J200" s="63"/>
      <c r="K200" s="6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8"/>
      <c r="D201" s="102"/>
      <c r="E201" s="63"/>
      <c r="F201" s="63"/>
      <c r="G201" s="63"/>
      <c r="H201" s="63"/>
      <c r="I201" s="63"/>
      <c r="J201" s="63"/>
      <c r="K201" s="6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8"/>
      <c r="D202" s="102"/>
      <c r="E202" s="63"/>
      <c r="F202" s="63"/>
      <c r="G202" s="63"/>
      <c r="H202" s="63"/>
      <c r="I202" s="63"/>
      <c r="J202" s="63"/>
      <c r="K202" s="6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8"/>
      <c r="D203" s="102"/>
      <c r="E203" s="63"/>
      <c r="F203" s="63"/>
      <c r="G203" s="63"/>
      <c r="H203" s="63"/>
      <c r="I203" s="63"/>
      <c r="J203" s="63"/>
      <c r="K203" s="6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8"/>
      <c r="D204" s="102"/>
      <c r="E204" s="63"/>
      <c r="F204" s="63"/>
      <c r="G204" s="63"/>
      <c r="H204" s="63"/>
      <c r="I204" s="63"/>
      <c r="J204" s="63"/>
      <c r="K204" s="6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8"/>
      <c r="D205" s="102"/>
      <c r="E205" s="63"/>
      <c r="F205" s="63"/>
      <c r="G205" s="63"/>
      <c r="H205" s="63"/>
      <c r="I205" s="63"/>
      <c r="J205" s="63"/>
      <c r="K205" s="6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8"/>
      <c r="D206" s="102"/>
      <c r="E206" s="63"/>
      <c r="F206" s="63"/>
      <c r="G206" s="63"/>
      <c r="H206" s="63"/>
      <c r="I206" s="63"/>
      <c r="J206" s="63"/>
      <c r="K206" s="6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8"/>
      <c r="D207" s="102"/>
      <c r="E207" s="63"/>
      <c r="F207" s="63"/>
      <c r="G207" s="63"/>
      <c r="H207" s="63"/>
      <c r="I207" s="63"/>
      <c r="J207" s="63"/>
      <c r="K207" s="6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8"/>
      <c r="D208" s="102"/>
      <c r="E208" s="63"/>
      <c r="F208" s="63"/>
      <c r="G208" s="63"/>
      <c r="H208" s="63"/>
      <c r="I208" s="63"/>
      <c r="J208" s="63"/>
      <c r="K208" s="6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8"/>
      <c r="D209" s="102"/>
      <c r="E209" s="63"/>
      <c r="F209" s="63"/>
      <c r="G209" s="63"/>
      <c r="H209" s="63"/>
      <c r="I209" s="63"/>
      <c r="J209" s="63"/>
      <c r="K209" s="6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8"/>
      <c r="D210" s="102"/>
      <c r="E210" s="63"/>
      <c r="F210" s="63"/>
      <c r="G210" s="63"/>
      <c r="H210" s="63"/>
      <c r="I210" s="63"/>
      <c r="J210" s="63"/>
      <c r="K210" s="6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8"/>
      <c r="D211" s="102"/>
      <c r="E211" s="63"/>
      <c r="F211" s="63"/>
      <c r="G211" s="63"/>
      <c r="H211" s="63"/>
      <c r="I211" s="63"/>
      <c r="J211" s="63"/>
      <c r="K211" s="6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8"/>
      <c r="D212" s="102"/>
      <c r="E212" s="63"/>
      <c r="F212" s="63"/>
      <c r="G212" s="63"/>
      <c r="H212" s="63"/>
      <c r="I212" s="63"/>
      <c r="J212" s="63"/>
      <c r="K212" s="6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8"/>
      <c r="D213" s="102"/>
      <c r="E213" s="63"/>
      <c r="F213" s="63"/>
      <c r="G213" s="63"/>
      <c r="H213" s="63"/>
      <c r="I213" s="63"/>
      <c r="J213" s="63"/>
      <c r="K213" s="6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3"/>
      <c r="B214" s="3"/>
      <c r="C214" s="8"/>
      <c r="D214" s="102"/>
      <c r="E214" s="63"/>
      <c r="F214" s="63"/>
      <c r="G214" s="63"/>
      <c r="H214" s="63"/>
      <c r="I214" s="63"/>
      <c r="J214" s="63"/>
      <c r="K214" s="6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3"/>
      <c r="B215" s="3"/>
      <c r="C215" s="8"/>
      <c r="D215" s="102"/>
      <c r="E215" s="63"/>
      <c r="F215" s="63"/>
      <c r="G215" s="63"/>
      <c r="H215" s="63"/>
      <c r="I215" s="63"/>
      <c r="J215" s="63"/>
      <c r="K215" s="6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8"/>
      <c r="D216" s="102"/>
      <c r="E216" s="63"/>
      <c r="F216" s="63"/>
      <c r="G216" s="63"/>
      <c r="H216" s="63"/>
      <c r="I216" s="63"/>
      <c r="J216" s="63"/>
      <c r="K216" s="6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8"/>
      <c r="D217" s="102"/>
      <c r="E217" s="63"/>
      <c r="F217" s="63"/>
      <c r="G217" s="63"/>
      <c r="H217" s="63"/>
      <c r="I217" s="63"/>
      <c r="J217" s="63"/>
      <c r="K217" s="6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8"/>
      <c r="D218" s="102"/>
      <c r="E218" s="63"/>
      <c r="F218" s="63"/>
      <c r="G218" s="63"/>
      <c r="H218" s="63"/>
      <c r="I218" s="63"/>
      <c r="J218" s="63"/>
      <c r="K218" s="6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8"/>
      <c r="D219" s="102"/>
      <c r="E219" s="63"/>
      <c r="F219" s="63"/>
      <c r="G219" s="63"/>
      <c r="H219" s="63"/>
      <c r="I219" s="63"/>
      <c r="J219" s="63"/>
      <c r="K219" s="6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8"/>
      <c r="D220" s="102"/>
      <c r="E220" s="63"/>
      <c r="F220" s="63"/>
      <c r="G220" s="63"/>
      <c r="H220" s="63"/>
      <c r="I220" s="63"/>
      <c r="J220" s="63"/>
      <c r="K220" s="6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8"/>
      <c r="D221" s="102"/>
      <c r="E221" s="63"/>
      <c r="F221" s="63"/>
      <c r="G221" s="63"/>
      <c r="H221" s="63"/>
      <c r="I221" s="63"/>
      <c r="J221" s="63"/>
      <c r="K221" s="6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8"/>
      <c r="D222" s="102"/>
      <c r="E222" s="63"/>
      <c r="F222" s="63"/>
      <c r="G222" s="63"/>
      <c r="H222" s="63"/>
      <c r="I222" s="63"/>
      <c r="J222" s="63"/>
      <c r="K222" s="6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8"/>
      <c r="D223" s="102"/>
      <c r="E223" s="63"/>
      <c r="F223" s="63"/>
      <c r="G223" s="63"/>
      <c r="H223" s="63"/>
      <c r="I223" s="63"/>
      <c r="J223" s="63"/>
      <c r="K223" s="6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3"/>
      <c r="B224" s="3"/>
      <c r="C224" s="8"/>
      <c r="D224" s="102"/>
      <c r="E224" s="63"/>
      <c r="F224" s="63"/>
      <c r="G224" s="63"/>
      <c r="H224" s="63"/>
      <c r="I224" s="63"/>
      <c r="J224" s="63"/>
      <c r="K224" s="6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3"/>
      <c r="B225" s="3"/>
      <c r="C225" s="8"/>
      <c r="D225" s="102"/>
      <c r="E225" s="63"/>
      <c r="F225" s="63"/>
      <c r="G225" s="63"/>
      <c r="H225" s="63"/>
      <c r="I225" s="63"/>
      <c r="J225" s="63"/>
      <c r="K225" s="6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8"/>
      <c r="D226" s="102"/>
      <c r="E226" s="63"/>
      <c r="F226" s="63"/>
      <c r="G226" s="63"/>
      <c r="H226" s="63"/>
      <c r="I226" s="63"/>
      <c r="J226" s="63"/>
      <c r="K226" s="6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8"/>
      <c r="D227" s="102"/>
      <c r="E227" s="63"/>
      <c r="F227" s="63"/>
      <c r="G227" s="63"/>
      <c r="H227" s="63"/>
      <c r="I227" s="63"/>
      <c r="J227" s="63"/>
      <c r="K227" s="6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8"/>
      <c r="D228" s="102"/>
      <c r="E228" s="63"/>
      <c r="F228" s="63"/>
      <c r="G228" s="63"/>
      <c r="H228" s="63"/>
      <c r="I228" s="63"/>
      <c r="J228" s="63"/>
      <c r="K228" s="6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8"/>
      <c r="D229" s="102"/>
      <c r="E229" s="63"/>
      <c r="F229" s="63"/>
      <c r="G229" s="63"/>
      <c r="H229" s="63"/>
      <c r="I229" s="63"/>
      <c r="J229" s="63"/>
      <c r="K229" s="6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8"/>
      <c r="D230" s="102"/>
      <c r="E230" s="63"/>
      <c r="F230" s="63"/>
      <c r="G230" s="63"/>
      <c r="H230" s="63"/>
      <c r="I230" s="63"/>
      <c r="J230" s="63"/>
      <c r="K230" s="6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8"/>
      <c r="D231" s="102"/>
      <c r="E231" s="63"/>
      <c r="F231" s="63"/>
      <c r="G231" s="63"/>
      <c r="H231" s="63"/>
      <c r="I231" s="63"/>
      <c r="J231" s="63"/>
      <c r="K231" s="6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5">
      <c r="A232" s="3"/>
      <c r="B232" s="3"/>
      <c r="C232" s="8"/>
      <c r="D232" s="102"/>
      <c r="E232" s="63"/>
      <c r="F232" s="63"/>
      <c r="G232" s="63"/>
      <c r="H232" s="63"/>
      <c r="I232" s="63"/>
      <c r="J232" s="63"/>
      <c r="K232" s="6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5">
      <c r="A233" s="3"/>
      <c r="B233" s="3"/>
      <c r="C233" s="8"/>
      <c r="D233" s="102"/>
      <c r="E233" s="63"/>
      <c r="F233" s="63"/>
      <c r="G233" s="63"/>
      <c r="H233" s="63"/>
      <c r="I233" s="63"/>
      <c r="J233" s="63"/>
      <c r="K233" s="6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5">
      <c r="A234" s="3"/>
      <c r="B234" s="3"/>
      <c r="C234" s="8"/>
      <c r="D234" s="102"/>
      <c r="E234" s="63"/>
      <c r="F234" s="63"/>
      <c r="G234" s="63"/>
      <c r="H234" s="63"/>
      <c r="I234" s="63"/>
      <c r="J234" s="63"/>
      <c r="K234" s="6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5">
      <c r="A235" s="3"/>
      <c r="B235" s="3"/>
      <c r="C235" s="8"/>
      <c r="D235" s="102"/>
      <c r="E235" s="63"/>
      <c r="F235" s="63"/>
      <c r="G235" s="63"/>
      <c r="H235" s="63"/>
      <c r="I235" s="63"/>
      <c r="J235" s="63"/>
      <c r="K235" s="6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5">
      <c r="A236" s="3"/>
      <c r="B236" s="3"/>
      <c r="C236" s="8"/>
      <c r="D236" s="102"/>
      <c r="E236" s="63"/>
      <c r="F236" s="63"/>
      <c r="G236" s="63"/>
      <c r="H236" s="63"/>
      <c r="I236" s="63"/>
      <c r="J236" s="63"/>
      <c r="K236" s="6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5">
      <c r="A237" s="3"/>
      <c r="B237" s="3"/>
      <c r="C237" s="8"/>
      <c r="D237" s="102"/>
      <c r="E237" s="63"/>
      <c r="F237" s="63"/>
      <c r="G237" s="63"/>
      <c r="H237" s="63"/>
      <c r="I237" s="63"/>
      <c r="J237" s="63"/>
      <c r="K237" s="6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5">
      <c r="A238" s="3"/>
      <c r="B238" s="3"/>
      <c r="C238" s="8"/>
      <c r="D238" s="102"/>
      <c r="E238" s="63"/>
      <c r="F238" s="63"/>
      <c r="G238" s="63"/>
      <c r="H238" s="63"/>
      <c r="I238" s="63"/>
      <c r="J238" s="63"/>
      <c r="K238" s="6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8"/>
      <c r="D239" s="102"/>
      <c r="E239" s="63"/>
      <c r="F239" s="63"/>
      <c r="G239" s="63"/>
      <c r="H239" s="63"/>
      <c r="I239" s="63"/>
      <c r="J239" s="63"/>
      <c r="K239" s="6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5">
      <c r="A240" s="3"/>
      <c r="B240" s="3"/>
      <c r="C240" s="8"/>
      <c r="D240" s="102"/>
      <c r="E240" s="63"/>
      <c r="F240" s="63"/>
      <c r="G240" s="63"/>
      <c r="H240" s="63"/>
      <c r="I240" s="63"/>
      <c r="J240" s="63"/>
      <c r="K240" s="6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8"/>
      <c r="D241" s="102"/>
      <c r="E241" s="63"/>
      <c r="F241" s="63"/>
      <c r="G241" s="63"/>
      <c r="H241" s="63"/>
      <c r="I241" s="63"/>
      <c r="J241" s="63"/>
      <c r="K241" s="6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8"/>
      <c r="D242" s="102"/>
      <c r="E242" s="63"/>
      <c r="F242" s="63"/>
      <c r="G242" s="63"/>
      <c r="H242" s="63"/>
      <c r="I242" s="63"/>
      <c r="J242" s="63"/>
      <c r="K242" s="6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8"/>
      <c r="D243" s="102"/>
      <c r="E243" s="63"/>
      <c r="F243" s="63"/>
      <c r="G243" s="63"/>
      <c r="H243" s="63"/>
      <c r="I243" s="63"/>
      <c r="J243" s="63"/>
      <c r="K243" s="6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8"/>
      <c r="D244" s="102"/>
      <c r="E244" s="63"/>
      <c r="F244" s="63"/>
      <c r="G244" s="63"/>
      <c r="H244" s="63"/>
      <c r="I244" s="63"/>
      <c r="J244" s="63"/>
      <c r="K244" s="6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8"/>
      <c r="D245" s="102"/>
      <c r="E245" s="63"/>
      <c r="F245" s="63"/>
      <c r="G245" s="63"/>
      <c r="H245" s="63"/>
      <c r="I245" s="63"/>
      <c r="J245" s="63"/>
      <c r="K245" s="6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8"/>
      <c r="D246" s="102"/>
      <c r="E246" s="63"/>
      <c r="F246" s="63"/>
      <c r="G246" s="63"/>
      <c r="H246" s="63"/>
      <c r="I246" s="63"/>
      <c r="J246" s="63"/>
      <c r="K246" s="6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8"/>
      <c r="D247" s="102"/>
      <c r="E247" s="63"/>
      <c r="F247" s="63"/>
      <c r="G247" s="63"/>
      <c r="H247" s="63"/>
      <c r="I247" s="63"/>
      <c r="J247" s="63"/>
      <c r="K247" s="6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8"/>
      <c r="D248" s="102"/>
      <c r="E248" s="63"/>
      <c r="F248" s="63"/>
      <c r="G248" s="63"/>
      <c r="H248" s="63"/>
      <c r="I248" s="63"/>
      <c r="J248" s="63"/>
      <c r="K248" s="6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5">
      <c r="A249" s="3"/>
      <c r="B249" s="3"/>
      <c r="C249" s="8"/>
      <c r="D249" s="102"/>
      <c r="E249" s="63"/>
      <c r="F249" s="63"/>
      <c r="G249" s="63"/>
      <c r="H249" s="63"/>
      <c r="I249" s="63"/>
      <c r="J249" s="63"/>
      <c r="K249" s="6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5">
      <c r="A250" s="3"/>
      <c r="B250" s="3"/>
      <c r="C250" s="8"/>
      <c r="D250" s="102"/>
      <c r="E250" s="63"/>
      <c r="F250" s="63"/>
      <c r="G250" s="63"/>
      <c r="H250" s="63"/>
      <c r="I250" s="63"/>
      <c r="J250" s="63"/>
      <c r="K250" s="6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5">
      <c r="A251" s="3"/>
      <c r="B251" s="3"/>
      <c r="C251" s="8"/>
      <c r="D251" s="102"/>
      <c r="E251" s="63"/>
      <c r="F251" s="63"/>
      <c r="G251" s="63"/>
      <c r="H251" s="63"/>
      <c r="I251" s="63"/>
      <c r="J251" s="63"/>
      <c r="K251" s="6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8"/>
      <c r="D252" s="102"/>
      <c r="E252" s="63"/>
      <c r="F252" s="63"/>
      <c r="G252" s="63"/>
      <c r="H252" s="63"/>
      <c r="I252" s="63"/>
      <c r="J252" s="63"/>
      <c r="K252" s="6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5">
      <c r="A253" s="3"/>
      <c r="B253" s="3"/>
      <c r="C253" s="8"/>
      <c r="D253" s="102"/>
      <c r="E253" s="63"/>
      <c r="F253" s="63"/>
      <c r="G253" s="63"/>
      <c r="H253" s="63"/>
      <c r="I253" s="63"/>
      <c r="J253" s="63"/>
      <c r="K253" s="6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5">
      <c r="A254" s="3"/>
      <c r="B254" s="3"/>
      <c r="C254" s="8"/>
      <c r="D254" s="102"/>
      <c r="E254" s="63"/>
      <c r="F254" s="63"/>
      <c r="G254" s="63"/>
      <c r="H254" s="63"/>
      <c r="I254" s="63"/>
      <c r="J254" s="63"/>
      <c r="K254" s="6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5">
      <c r="A255" s="3"/>
      <c r="B255" s="3"/>
      <c r="C255" s="8"/>
      <c r="D255" s="102"/>
      <c r="E255" s="63"/>
      <c r="F255" s="63"/>
      <c r="G255" s="63"/>
      <c r="H255" s="63"/>
      <c r="I255" s="63"/>
      <c r="J255" s="63"/>
      <c r="K255" s="6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3"/>
      <c r="B256" s="3"/>
      <c r="C256" s="8"/>
      <c r="D256" s="102"/>
      <c r="E256" s="63"/>
      <c r="F256" s="63"/>
      <c r="G256" s="63"/>
      <c r="H256" s="63"/>
      <c r="I256" s="63"/>
      <c r="J256" s="63"/>
      <c r="K256" s="6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8"/>
      <c r="D257" s="102"/>
      <c r="E257" s="63"/>
      <c r="F257" s="63"/>
      <c r="G257" s="63"/>
      <c r="H257" s="63"/>
      <c r="I257" s="63"/>
      <c r="J257" s="63"/>
      <c r="K257" s="6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8"/>
      <c r="D258" s="102"/>
      <c r="E258" s="63"/>
      <c r="F258" s="63"/>
      <c r="G258" s="63"/>
      <c r="H258" s="63"/>
      <c r="I258" s="63"/>
      <c r="J258" s="63"/>
      <c r="K258" s="6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8"/>
      <c r="D259" s="102"/>
      <c r="E259" s="63"/>
      <c r="F259" s="63"/>
      <c r="G259" s="63"/>
      <c r="H259" s="63"/>
      <c r="I259" s="63"/>
      <c r="J259" s="63"/>
      <c r="K259" s="6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8"/>
      <c r="D260" s="102"/>
      <c r="E260" s="63"/>
      <c r="F260" s="63"/>
      <c r="G260" s="63"/>
      <c r="H260" s="63"/>
      <c r="I260" s="63"/>
      <c r="J260" s="63"/>
      <c r="K260" s="6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8"/>
      <c r="D261" s="102"/>
      <c r="E261" s="63"/>
      <c r="F261" s="63"/>
      <c r="G261" s="63"/>
      <c r="H261" s="63"/>
      <c r="I261" s="63"/>
      <c r="J261" s="63"/>
      <c r="K261" s="6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8"/>
      <c r="D262" s="102"/>
      <c r="E262" s="63"/>
      <c r="F262" s="63"/>
      <c r="G262" s="63"/>
      <c r="H262" s="63"/>
      <c r="I262" s="63"/>
      <c r="J262" s="63"/>
      <c r="K262" s="6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8"/>
      <c r="D263" s="102"/>
      <c r="E263" s="63"/>
      <c r="F263" s="63"/>
      <c r="G263" s="63"/>
      <c r="H263" s="63"/>
      <c r="I263" s="63"/>
      <c r="J263" s="63"/>
      <c r="K263" s="6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8"/>
      <c r="D264" s="102"/>
      <c r="E264" s="63"/>
      <c r="F264" s="63"/>
      <c r="G264" s="63"/>
      <c r="H264" s="63"/>
      <c r="I264" s="63"/>
      <c r="J264" s="63"/>
      <c r="K264" s="6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8"/>
      <c r="D265" s="102"/>
      <c r="E265" s="63"/>
      <c r="F265" s="63"/>
      <c r="G265" s="63"/>
      <c r="H265" s="63"/>
      <c r="I265" s="63"/>
      <c r="J265" s="63"/>
      <c r="K265" s="6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8"/>
      <c r="D266" s="102"/>
      <c r="E266" s="63"/>
      <c r="F266" s="63"/>
      <c r="G266" s="63"/>
      <c r="H266" s="63"/>
      <c r="I266" s="63"/>
      <c r="J266" s="63"/>
      <c r="K266" s="6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8"/>
      <c r="D267" s="102"/>
      <c r="E267" s="63"/>
      <c r="F267" s="63"/>
      <c r="G267" s="63"/>
      <c r="H267" s="63"/>
      <c r="I267" s="63"/>
      <c r="J267" s="63"/>
      <c r="K267" s="6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8"/>
      <c r="D268" s="102"/>
      <c r="E268" s="63"/>
      <c r="F268" s="63"/>
      <c r="G268" s="63"/>
      <c r="H268" s="63"/>
      <c r="I268" s="63"/>
      <c r="J268" s="63"/>
      <c r="K268" s="6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5">
      <c r="A269" s="3"/>
      <c r="B269" s="3"/>
      <c r="C269" s="8"/>
      <c r="D269" s="102"/>
      <c r="E269" s="63"/>
      <c r="F269" s="63"/>
      <c r="G269" s="63"/>
      <c r="H269" s="63"/>
      <c r="I269" s="63"/>
      <c r="J269" s="63"/>
      <c r="K269" s="6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25">
      <c r="A270" s="3"/>
      <c r="B270" s="3"/>
      <c r="C270" s="8"/>
      <c r="D270" s="102"/>
      <c r="E270" s="63"/>
      <c r="F270" s="63"/>
      <c r="G270" s="63"/>
      <c r="H270" s="63"/>
      <c r="I270" s="63"/>
      <c r="J270" s="63"/>
      <c r="K270" s="6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2"/>
      <c r="W270" s="2"/>
      <c r="X270" s="2"/>
      <c r="Y270" s="2"/>
      <c r="Z270" s="2"/>
      <c r="AA270" s="2"/>
    </row>
    <row r="271" spans="1:27" x14ac:dyDescent="0.25">
      <c r="A271" s="3"/>
      <c r="B271" s="3"/>
      <c r="C271" s="8"/>
      <c r="D271" s="102"/>
      <c r="E271" s="63"/>
      <c r="F271" s="63"/>
      <c r="G271" s="63"/>
      <c r="H271" s="63"/>
      <c r="I271" s="63"/>
      <c r="J271" s="63"/>
      <c r="K271" s="6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5">
      <c r="A272" s="3"/>
      <c r="B272" s="3"/>
      <c r="C272" s="8"/>
      <c r="D272" s="102"/>
      <c r="E272" s="63"/>
      <c r="F272" s="63"/>
      <c r="G272" s="63"/>
      <c r="H272" s="63"/>
      <c r="I272" s="63"/>
      <c r="J272" s="63"/>
      <c r="K272" s="6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8"/>
      <c r="D273" s="102"/>
      <c r="E273" s="63"/>
      <c r="F273" s="63"/>
      <c r="G273" s="63"/>
      <c r="H273" s="63"/>
      <c r="I273" s="63"/>
      <c r="J273" s="63"/>
      <c r="K273" s="6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8"/>
      <c r="D274" s="102"/>
      <c r="E274" s="63"/>
      <c r="F274" s="63"/>
      <c r="G274" s="63"/>
      <c r="H274" s="63"/>
      <c r="I274" s="63"/>
      <c r="J274" s="63"/>
      <c r="K274" s="6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8"/>
      <c r="D275" s="102"/>
      <c r="E275" s="63"/>
      <c r="F275" s="63"/>
      <c r="G275" s="63"/>
      <c r="H275" s="63"/>
      <c r="I275" s="63"/>
      <c r="J275" s="63"/>
      <c r="K275" s="6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8"/>
      <c r="D276" s="102"/>
      <c r="E276" s="63"/>
      <c r="F276" s="63"/>
      <c r="G276" s="63"/>
      <c r="H276" s="63"/>
      <c r="I276" s="63"/>
      <c r="J276" s="63"/>
      <c r="K276" s="6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8"/>
      <c r="D277" s="102"/>
      <c r="E277" s="63"/>
      <c r="F277" s="63"/>
      <c r="G277" s="63"/>
      <c r="H277" s="63"/>
      <c r="I277" s="63"/>
      <c r="J277" s="63"/>
      <c r="K277" s="6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8"/>
      <c r="D278" s="102"/>
      <c r="E278" s="63"/>
      <c r="F278" s="63"/>
      <c r="G278" s="63"/>
      <c r="H278" s="63"/>
      <c r="I278" s="63"/>
      <c r="J278" s="63"/>
      <c r="K278" s="6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8"/>
      <c r="D279" s="102"/>
      <c r="E279" s="63"/>
      <c r="F279" s="63"/>
      <c r="G279" s="63"/>
      <c r="H279" s="63"/>
      <c r="I279" s="63"/>
      <c r="J279" s="63"/>
      <c r="K279" s="6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8"/>
      <c r="D280" s="102"/>
      <c r="E280" s="63"/>
      <c r="F280" s="63"/>
      <c r="G280" s="63"/>
      <c r="H280" s="63"/>
      <c r="I280" s="63"/>
      <c r="J280" s="63"/>
      <c r="K280" s="6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8"/>
      <c r="D281" s="102"/>
      <c r="E281" s="63"/>
      <c r="F281" s="63"/>
      <c r="G281" s="63"/>
      <c r="H281" s="63"/>
      <c r="I281" s="63"/>
      <c r="J281" s="63"/>
      <c r="K281" s="6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8"/>
      <c r="D282" s="102"/>
      <c r="E282" s="63"/>
      <c r="F282" s="63"/>
      <c r="G282" s="63"/>
      <c r="H282" s="63"/>
      <c r="I282" s="63"/>
      <c r="J282" s="63"/>
      <c r="K282" s="6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8"/>
      <c r="D283" s="102"/>
      <c r="E283" s="63"/>
      <c r="F283" s="63"/>
      <c r="G283" s="63"/>
      <c r="H283" s="63"/>
      <c r="I283" s="63"/>
      <c r="J283" s="63"/>
      <c r="K283" s="6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8"/>
      <c r="D284" s="102"/>
      <c r="E284" s="63"/>
      <c r="F284" s="63"/>
      <c r="G284" s="63"/>
      <c r="H284" s="63"/>
      <c r="I284" s="63"/>
      <c r="J284" s="63"/>
      <c r="K284" s="6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8"/>
      <c r="D285" s="102"/>
      <c r="E285" s="63"/>
      <c r="F285" s="63"/>
      <c r="G285" s="63"/>
      <c r="H285" s="63"/>
      <c r="I285" s="63"/>
      <c r="J285" s="63"/>
      <c r="K285" s="6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8"/>
      <c r="D286" s="102"/>
      <c r="E286" s="63"/>
      <c r="F286" s="63"/>
      <c r="G286" s="63"/>
      <c r="H286" s="63"/>
      <c r="I286" s="63"/>
      <c r="J286" s="63"/>
      <c r="K286" s="6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8"/>
      <c r="D287" s="102"/>
      <c r="E287" s="63"/>
      <c r="F287" s="63"/>
      <c r="G287" s="63"/>
      <c r="H287" s="63"/>
      <c r="I287" s="63"/>
      <c r="J287" s="63"/>
      <c r="K287" s="6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8"/>
      <c r="D288" s="102"/>
      <c r="E288" s="63"/>
      <c r="F288" s="63"/>
      <c r="G288" s="63"/>
      <c r="H288" s="63"/>
      <c r="I288" s="63"/>
      <c r="J288" s="63"/>
      <c r="K288" s="6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8"/>
      <c r="D289" s="102"/>
      <c r="E289" s="63"/>
      <c r="F289" s="63"/>
      <c r="G289" s="63"/>
      <c r="H289" s="63"/>
      <c r="I289" s="63"/>
      <c r="J289" s="63"/>
      <c r="K289" s="6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8"/>
      <c r="D290" s="102"/>
      <c r="E290" s="63"/>
      <c r="F290" s="63"/>
      <c r="G290" s="63"/>
      <c r="H290" s="63"/>
      <c r="I290" s="63"/>
      <c r="J290" s="63"/>
      <c r="K290" s="63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x14ac:dyDescent="0.25">
      <c r="A291" s="3"/>
      <c r="B291" s="3"/>
      <c r="C291" s="8"/>
      <c r="D291" s="102"/>
      <c r="E291" s="63"/>
      <c r="F291" s="63"/>
      <c r="G291" s="63"/>
      <c r="H291" s="63"/>
      <c r="I291" s="63"/>
      <c r="J291" s="63"/>
      <c r="K291" s="63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x14ac:dyDescent="0.25">
      <c r="A292" s="3"/>
      <c r="B292" s="3"/>
      <c r="C292" s="8"/>
      <c r="D292" s="102"/>
      <c r="E292" s="63"/>
      <c r="F292" s="63"/>
      <c r="G292" s="63"/>
      <c r="H292" s="63"/>
      <c r="I292" s="63"/>
      <c r="J292" s="63"/>
      <c r="K292" s="6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8"/>
      <c r="D293" s="102"/>
      <c r="E293" s="63"/>
      <c r="F293" s="63"/>
      <c r="G293" s="63"/>
      <c r="H293" s="63"/>
      <c r="I293" s="63"/>
      <c r="J293" s="63"/>
      <c r="K293" s="6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8"/>
      <c r="D294" s="102"/>
      <c r="E294" s="63"/>
      <c r="F294" s="63"/>
      <c r="G294" s="63"/>
      <c r="H294" s="63"/>
      <c r="I294" s="63"/>
      <c r="J294" s="63"/>
      <c r="K294" s="6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8"/>
      <c r="D295" s="102"/>
      <c r="E295" s="63"/>
      <c r="F295" s="63"/>
      <c r="G295" s="63"/>
      <c r="H295" s="63"/>
      <c r="I295" s="63"/>
      <c r="J295" s="63"/>
      <c r="K295" s="6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8"/>
      <c r="D296" s="102"/>
      <c r="E296" s="63"/>
      <c r="F296" s="63"/>
      <c r="G296" s="63"/>
      <c r="H296" s="63"/>
      <c r="I296" s="63"/>
      <c r="J296" s="63"/>
      <c r="K296" s="6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8"/>
      <c r="D297" s="102"/>
      <c r="E297" s="63"/>
      <c r="F297" s="63"/>
      <c r="G297" s="63"/>
      <c r="H297" s="63"/>
      <c r="I297" s="63"/>
      <c r="J297" s="63"/>
      <c r="K297" s="6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8"/>
      <c r="D298" s="102"/>
      <c r="E298" s="63"/>
      <c r="F298" s="63"/>
      <c r="G298" s="63"/>
      <c r="H298" s="63"/>
      <c r="I298" s="63"/>
      <c r="J298" s="63"/>
      <c r="K298" s="6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8"/>
      <c r="D299" s="102"/>
      <c r="E299" s="63"/>
      <c r="F299" s="63"/>
      <c r="G299" s="63"/>
      <c r="H299" s="63"/>
      <c r="I299" s="63"/>
      <c r="J299" s="63"/>
      <c r="K299" s="6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8"/>
      <c r="D300" s="102"/>
      <c r="E300" s="63"/>
      <c r="F300" s="63"/>
      <c r="G300" s="63"/>
      <c r="H300" s="63"/>
      <c r="I300" s="63"/>
      <c r="J300" s="63"/>
      <c r="K300" s="6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8"/>
      <c r="D301" s="102"/>
      <c r="E301" s="63"/>
      <c r="F301" s="63"/>
      <c r="G301" s="63"/>
      <c r="H301" s="63"/>
      <c r="I301" s="63"/>
      <c r="J301" s="63"/>
      <c r="K301" s="6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8"/>
      <c r="D302" s="102"/>
      <c r="E302" s="63"/>
      <c r="F302" s="63"/>
      <c r="G302" s="63"/>
      <c r="H302" s="63"/>
      <c r="I302" s="63"/>
      <c r="J302" s="63"/>
      <c r="K302" s="6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8"/>
      <c r="D303" s="102"/>
      <c r="E303" s="63"/>
      <c r="F303" s="63"/>
      <c r="G303" s="63"/>
      <c r="H303" s="63"/>
      <c r="I303" s="63"/>
      <c r="J303" s="63"/>
      <c r="K303" s="6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8"/>
      <c r="D304" s="102"/>
      <c r="E304" s="63"/>
      <c r="F304" s="63"/>
      <c r="G304" s="63"/>
      <c r="H304" s="63"/>
      <c r="I304" s="63"/>
      <c r="J304" s="63"/>
      <c r="K304" s="6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8"/>
      <c r="D305" s="102"/>
      <c r="E305" s="63"/>
      <c r="F305" s="63"/>
      <c r="G305" s="63"/>
      <c r="H305" s="63"/>
      <c r="I305" s="63"/>
      <c r="J305" s="63"/>
      <c r="K305" s="6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8"/>
      <c r="D306" s="102"/>
      <c r="E306" s="63"/>
      <c r="F306" s="63"/>
      <c r="G306" s="63"/>
      <c r="H306" s="63"/>
      <c r="I306" s="63"/>
      <c r="J306" s="63"/>
      <c r="K306" s="6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8"/>
      <c r="D307" s="102"/>
      <c r="E307" s="63"/>
      <c r="F307" s="63"/>
      <c r="G307" s="63"/>
      <c r="H307" s="63"/>
      <c r="I307" s="63"/>
      <c r="J307" s="63"/>
      <c r="K307" s="6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8"/>
      <c r="D308" s="102"/>
      <c r="E308" s="63"/>
      <c r="F308" s="63"/>
      <c r="G308" s="63"/>
      <c r="H308" s="63"/>
      <c r="I308" s="63"/>
      <c r="J308" s="63"/>
      <c r="K308" s="6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8"/>
      <c r="D309" s="102"/>
      <c r="E309" s="63"/>
      <c r="F309" s="63"/>
      <c r="G309" s="63"/>
      <c r="H309" s="63"/>
      <c r="I309" s="63"/>
      <c r="J309" s="63"/>
      <c r="K309" s="6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8"/>
      <c r="D310" s="102"/>
      <c r="E310" s="63"/>
      <c r="F310" s="63"/>
      <c r="G310" s="63"/>
      <c r="H310" s="63"/>
      <c r="I310" s="63"/>
      <c r="J310" s="63"/>
      <c r="K310" s="6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8"/>
      <c r="D311" s="102"/>
      <c r="E311" s="63"/>
      <c r="F311" s="63"/>
      <c r="G311" s="63"/>
      <c r="H311" s="63"/>
      <c r="I311" s="63"/>
      <c r="J311" s="63"/>
      <c r="K311" s="6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8"/>
      <c r="D312" s="102"/>
      <c r="E312" s="63"/>
      <c r="F312" s="63"/>
      <c r="G312" s="63"/>
      <c r="H312" s="63"/>
      <c r="I312" s="63"/>
      <c r="J312" s="63"/>
      <c r="K312" s="6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8"/>
      <c r="D313" s="102"/>
      <c r="E313" s="63"/>
      <c r="F313" s="63"/>
      <c r="G313" s="63"/>
      <c r="H313" s="63"/>
      <c r="I313" s="63"/>
      <c r="J313" s="63"/>
      <c r="K313" s="6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8"/>
      <c r="D314" s="102"/>
      <c r="E314" s="63"/>
      <c r="F314" s="63"/>
      <c r="G314" s="63"/>
      <c r="H314" s="63"/>
      <c r="I314" s="63"/>
      <c r="J314" s="63"/>
      <c r="K314" s="6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8"/>
      <c r="D315" s="102"/>
      <c r="E315" s="63"/>
      <c r="F315" s="63"/>
      <c r="G315" s="63"/>
      <c r="H315" s="63"/>
      <c r="I315" s="63"/>
      <c r="J315" s="63"/>
      <c r="K315" s="6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8"/>
      <c r="D316" s="102"/>
      <c r="E316" s="63"/>
      <c r="F316" s="63"/>
      <c r="G316" s="63"/>
      <c r="H316" s="63"/>
      <c r="I316" s="63"/>
      <c r="J316" s="63"/>
      <c r="K316" s="6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8"/>
      <c r="D317" s="102"/>
      <c r="E317" s="63"/>
      <c r="F317" s="63"/>
      <c r="G317" s="63"/>
      <c r="H317" s="63"/>
      <c r="I317" s="63"/>
      <c r="J317" s="63"/>
      <c r="K317" s="6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8"/>
      <c r="D318" s="102"/>
      <c r="E318" s="63"/>
      <c r="F318" s="63"/>
      <c r="G318" s="63"/>
      <c r="H318" s="63"/>
      <c r="I318" s="63"/>
      <c r="J318" s="63"/>
      <c r="K318" s="6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8"/>
      <c r="D319" s="102"/>
      <c r="E319" s="63"/>
      <c r="F319" s="63"/>
      <c r="G319" s="63"/>
      <c r="H319" s="63"/>
      <c r="I319" s="63"/>
      <c r="J319" s="63"/>
      <c r="K319" s="6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8"/>
      <c r="D320" s="102"/>
      <c r="E320" s="63"/>
      <c r="F320" s="63"/>
      <c r="G320" s="63"/>
      <c r="H320" s="63"/>
      <c r="I320" s="63"/>
      <c r="J320" s="63"/>
      <c r="K320" s="6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8"/>
      <c r="D321" s="102"/>
      <c r="E321" s="63"/>
      <c r="F321" s="63"/>
      <c r="G321" s="63"/>
      <c r="H321" s="63"/>
      <c r="I321" s="63"/>
      <c r="J321" s="63"/>
      <c r="K321" s="6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8"/>
      <c r="D322" s="102"/>
      <c r="E322" s="63"/>
      <c r="F322" s="63"/>
      <c r="G322" s="63"/>
      <c r="H322" s="63"/>
      <c r="I322" s="63"/>
      <c r="J322" s="63"/>
      <c r="K322" s="6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8"/>
      <c r="D323" s="102"/>
      <c r="E323" s="63"/>
      <c r="F323" s="63"/>
      <c r="G323" s="63"/>
      <c r="H323" s="63"/>
      <c r="I323" s="63"/>
      <c r="J323" s="63"/>
      <c r="K323" s="6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8"/>
      <c r="D324" s="102"/>
      <c r="E324" s="63"/>
      <c r="F324" s="63"/>
      <c r="G324" s="63"/>
      <c r="H324" s="63"/>
      <c r="I324" s="63"/>
      <c r="J324" s="63"/>
      <c r="K324" s="6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8"/>
      <c r="D325" s="102"/>
      <c r="E325" s="63"/>
      <c r="F325" s="63"/>
      <c r="G325" s="63"/>
      <c r="H325" s="63"/>
      <c r="I325" s="63"/>
      <c r="J325" s="63"/>
      <c r="K325" s="6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8"/>
      <c r="D326" s="102"/>
      <c r="E326" s="63"/>
      <c r="F326" s="63"/>
      <c r="G326" s="63"/>
      <c r="H326" s="63"/>
      <c r="I326" s="63"/>
      <c r="J326" s="63"/>
      <c r="K326" s="6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8"/>
      <c r="D327" s="102"/>
      <c r="E327" s="63"/>
      <c r="F327" s="63"/>
      <c r="G327" s="63"/>
      <c r="H327" s="63"/>
      <c r="I327" s="63"/>
      <c r="J327" s="63"/>
      <c r="K327" s="6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8"/>
      <c r="D328" s="102"/>
      <c r="E328" s="63"/>
      <c r="F328" s="63"/>
      <c r="G328" s="63"/>
      <c r="H328" s="63"/>
      <c r="I328" s="63"/>
      <c r="J328" s="63"/>
      <c r="K328" s="6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8"/>
      <c r="D329" s="102"/>
      <c r="E329" s="63"/>
      <c r="F329" s="63"/>
      <c r="G329" s="63"/>
      <c r="H329" s="63"/>
      <c r="I329" s="63"/>
      <c r="J329" s="63"/>
      <c r="K329" s="6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8"/>
      <c r="D330" s="102"/>
      <c r="E330" s="63"/>
      <c r="F330" s="63"/>
      <c r="G330" s="63"/>
      <c r="H330" s="63"/>
      <c r="I330" s="63"/>
      <c r="J330" s="63"/>
      <c r="K330" s="6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8"/>
      <c r="D331" s="102"/>
      <c r="E331" s="63"/>
      <c r="F331" s="63"/>
      <c r="G331" s="63"/>
      <c r="H331" s="63"/>
      <c r="I331" s="63"/>
      <c r="J331" s="63"/>
      <c r="K331" s="6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8"/>
      <c r="D332" s="102"/>
      <c r="E332" s="63"/>
      <c r="F332" s="63"/>
      <c r="G332" s="63"/>
      <c r="H332" s="63"/>
      <c r="I332" s="63"/>
      <c r="J332" s="63"/>
      <c r="K332" s="6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8"/>
      <c r="D333" s="102"/>
      <c r="E333" s="63"/>
      <c r="F333" s="63"/>
      <c r="G333" s="63"/>
      <c r="H333" s="63"/>
      <c r="I333" s="63"/>
      <c r="J333" s="63"/>
      <c r="K333" s="6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8"/>
      <c r="D334" s="102"/>
      <c r="E334" s="63"/>
      <c r="F334" s="63"/>
      <c r="G334" s="63"/>
      <c r="H334" s="63"/>
      <c r="I334" s="63"/>
      <c r="J334" s="63"/>
      <c r="K334" s="6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8"/>
      <c r="D335" s="102"/>
      <c r="E335" s="63"/>
      <c r="F335" s="63"/>
      <c r="G335" s="63"/>
      <c r="H335" s="63"/>
      <c r="I335" s="63"/>
      <c r="J335" s="63"/>
      <c r="K335" s="6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8"/>
      <c r="D336" s="102"/>
      <c r="E336" s="63"/>
      <c r="F336" s="63"/>
      <c r="G336" s="63"/>
      <c r="H336" s="63"/>
      <c r="I336" s="63"/>
      <c r="J336" s="63"/>
      <c r="K336" s="63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x14ac:dyDescent="0.25">
      <c r="A337" s="3"/>
      <c r="B337" s="3"/>
      <c r="C337" s="8"/>
      <c r="D337" s="102"/>
      <c r="E337" s="63"/>
      <c r="F337" s="63"/>
      <c r="G337" s="63"/>
      <c r="H337" s="63"/>
      <c r="I337" s="63"/>
      <c r="J337" s="63"/>
      <c r="K337" s="63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x14ac:dyDescent="0.25">
      <c r="A338" s="3"/>
      <c r="B338" s="3"/>
      <c r="C338" s="8"/>
      <c r="D338" s="102"/>
      <c r="E338" s="63"/>
      <c r="F338" s="63"/>
      <c r="G338" s="63"/>
      <c r="H338" s="63"/>
      <c r="I338" s="63"/>
      <c r="J338" s="63"/>
      <c r="K338" s="63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x14ac:dyDescent="0.25">
      <c r="A339" s="3"/>
      <c r="B339" s="3"/>
      <c r="C339" s="8"/>
      <c r="D339" s="102"/>
      <c r="E339" s="63"/>
      <c r="F339" s="63"/>
      <c r="G339" s="63"/>
      <c r="H339" s="63"/>
      <c r="I339" s="63"/>
      <c r="J339" s="63"/>
      <c r="K339" s="63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x14ac:dyDescent="0.25">
      <c r="A340" s="3"/>
      <c r="B340" s="3"/>
      <c r="C340" s="8"/>
      <c r="D340" s="102"/>
      <c r="E340" s="63"/>
      <c r="F340" s="63"/>
      <c r="G340" s="63"/>
      <c r="H340" s="63"/>
      <c r="I340" s="63"/>
      <c r="J340" s="63"/>
      <c r="K340" s="63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x14ac:dyDescent="0.25">
      <c r="A341" s="3"/>
      <c r="B341" s="3"/>
      <c r="C341" s="8"/>
      <c r="D341" s="102"/>
      <c r="E341" s="63"/>
      <c r="F341" s="63"/>
      <c r="G341" s="63"/>
      <c r="H341" s="63"/>
      <c r="I341" s="63"/>
      <c r="J341" s="63"/>
      <c r="K341" s="63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x14ac:dyDescent="0.25">
      <c r="A342" s="3"/>
      <c r="B342" s="3"/>
      <c r="C342" s="8"/>
      <c r="D342" s="102"/>
      <c r="E342" s="63"/>
      <c r="F342" s="63"/>
      <c r="G342" s="63"/>
      <c r="H342" s="63"/>
      <c r="I342" s="63"/>
      <c r="J342" s="63"/>
      <c r="K342" s="6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8"/>
      <c r="D343" s="102"/>
      <c r="E343" s="63"/>
      <c r="F343" s="63"/>
      <c r="G343" s="63"/>
      <c r="H343" s="63"/>
      <c r="I343" s="63"/>
      <c r="J343" s="63"/>
      <c r="K343" s="6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8"/>
      <c r="D344" s="102"/>
      <c r="E344" s="63"/>
      <c r="F344" s="63"/>
      <c r="G344" s="63"/>
      <c r="H344" s="63"/>
      <c r="I344" s="63"/>
      <c r="J344" s="63"/>
      <c r="K344" s="6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3"/>
      <c r="B345" s="3"/>
      <c r="C345" s="8"/>
      <c r="D345" s="102"/>
      <c r="E345" s="63"/>
      <c r="F345" s="63"/>
      <c r="G345" s="63"/>
      <c r="H345" s="63"/>
      <c r="I345" s="63"/>
      <c r="J345" s="63"/>
      <c r="K345" s="6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3"/>
      <c r="B346" s="3"/>
      <c r="C346" s="8"/>
      <c r="D346" s="102"/>
      <c r="E346" s="63"/>
      <c r="F346" s="63"/>
      <c r="G346" s="63"/>
      <c r="H346" s="63"/>
      <c r="I346" s="63"/>
      <c r="J346" s="63"/>
      <c r="K346" s="63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4"/>
      <c r="W346" s="4"/>
      <c r="X346" s="4"/>
      <c r="Y346" s="4"/>
      <c r="Z346" s="4"/>
      <c r="AA346" s="4"/>
    </row>
    <row r="347" spans="1:27" x14ac:dyDescent="0.25">
      <c r="A347" s="3"/>
      <c r="B347" s="3"/>
      <c r="C347" s="8"/>
      <c r="D347" s="102"/>
      <c r="E347" s="63"/>
      <c r="F347" s="63"/>
      <c r="G347" s="63"/>
      <c r="H347" s="63"/>
      <c r="I347" s="63"/>
      <c r="J347" s="63"/>
      <c r="K347" s="63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4"/>
      <c r="W347" s="4"/>
      <c r="X347" s="4"/>
      <c r="Y347" s="4"/>
      <c r="Z347" s="4"/>
      <c r="AA347" s="4"/>
    </row>
    <row r="348" spans="1:27" x14ac:dyDescent="0.25">
      <c r="A348" s="3"/>
      <c r="B348" s="3"/>
      <c r="C348" s="8"/>
      <c r="D348" s="102"/>
      <c r="E348" s="63"/>
      <c r="F348" s="63"/>
      <c r="G348" s="63"/>
      <c r="H348" s="63"/>
      <c r="I348" s="63"/>
      <c r="J348" s="63"/>
      <c r="K348" s="63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4"/>
      <c r="W348" s="4"/>
      <c r="X348" s="4"/>
      <c r="Y348" s="4"/>
      <c r="Z348" s="4"/>
      <c r="AA348" s="4"/>
    </row>
    <row r="349" spans="1:27" x14ac:dyDescent="0.25">
      <c r="A349" s="3"/>
      <c r="B349" s="3"/>
      <c r="C349" s="8"/>
      <c r="D349" s="102"/>
      <c r="E349" s="63"/>
      <c r="F349" s="63"/>
      <c r="G349" s="63"/>
      <c r="H349" s="63"/>
      <c r="I349" s="63"/>
      <c r="J349" s="63"/>
      <c r="K349" s="63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4"/>
      <c r="W349" s="4"/>
      <c r="X349" s="4"/>
      <c r="Y349" s="4"/>
      <c r="Z349" s="4"/>
      <c r="AA349" s="4"/>
    </row>
    <row r="350" spans="1:27" x14ac:dyDescent="0.25">
      <c r="A350" s="3"/>
      <c r="B350" s="3"/>
      <c r="C350" s="8"/>
      <c r="D350" s="102"/>
      <c r="E350" s="63"/>
      <c r="F350" s="63"/>
      <c r="G350" s="63"/>
      <c r="H350" s="63"/>
      <c r="I350" s="63"/>
      <c r="J350" s="63"/>
      <c r="K350" s="63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4"/>
      <c r="W350" s="4"/>
      <c r="X350" s="4"/>
      <c r="Y350" s="4"/>
      <c r="Z350" s="4"/>
      <c r="AA350" s="4"/>
    </row>
    <row r="351" spans="1:27" x14ac:dyDescent="0.25">
      <c r="A351" s="3"/>
      <c r="B351" s="3"/>
      <c r="C351" s="8"/>
      <c r="D351" s="102"/>
      <c r="E351" s="63"/>
      <c r="F351" s="63"/>
      <c r="G351" s="63"/>
      <c r="H351" s="63"/>
      <c r="I351" s="63"/>
      <c r="J351" s="63"/>
      <c r="K351" s="63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4"/>
      <c r="W351" s="4"/>
      <c r="X351" s="4"/>
      <c r="Y351" s="4"/>
      <c r="Z351" s="4"/>
      <c r="AA351" s="4"/>
    </row>
    <row r="352" spans="1:27" x14ac:dyDescent="0.25">
      <c r="A352" s="3"/>
      <c r="B352" s="3"/>
      <c r="C352" s="8"/>
      <c r="D352" s="102"/>
      <c r="E352" s="63"/>
      <c r="F352" s="63"/>
      <c r="G352" s="63"/>
      <c r="H352" s="63"/>
      <c r="I352" s="63"/>
      <c r="J352" s="63"/>
      <c r="K352" s="6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8"/>
      <c r="D353" s="102"/>
      <c r="E353" s="63"/>
      <c r="F353" s="63"/>
      <c r="G353" s="63"/>
      <c r="H353" s="63"/>
      <c r="I353" s="63"/>
      <c r="J353" s="63"/>
      <c r="K353" s="6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8"/>
      <c r="D354" s="102"/>
      <c r="E354" s="63"/>
      <c r="F354" s="63"/>
      <c r="G354" s="63"/>
      <c r="H354" s="63"/>
      <c r="I354" s="63"/>
      <c r="J354" s="63"/>
      <c r="K354" s="63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4"/>
      <c r="W354" s="4"/>
      <c r="X354" s="4"/>
      <c r="Y354" s="4"/>
      <c r="Z354" s="4"/>
      <c r="AA354" s="4"/>
    </row>
    <row r="355" spans="1:27" x14ac:dyDescent="0.25">
      <c r="A355" s="3"/>
      <c r="B355" s="3"/>
      <c r="C355" s="8"/>
      <c r="D355" s="102"/>
      <c r="E355" s="63"/>
      <c r="F355" s="63"/>
      <c r="G355" s="63"/>
      <c r="H355" s="63"/>
      <c r="I355" s="63"/>
      <c r="J355" s="63"/>
      <c r="K355" s="63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4"/>
      <c r="W355" s="4"/>
      <c r="X355" s="4"/>
      <c r="Y355" s="4"/>
      <c r="Z355" s="4"/>
      <c r="AA355" s="4"/>
    </row>
    <row r="356" spans="1:27" x14ac:dyDescent="0.25">
      <c r="A356" s="3"/>
      <c r="B356" s="3"/>
      <c r="C356" s="8"/>
      <c r="D356" s="102"/>
      <c r="E356" s="63"/>
      <c r="F356" s="63"/>
      <c r="G356" s="63"/>
      <c r="H356" s="63"/>
      <c r="I356" s="63"/>
      <c r="J356" s="63"/>
      <c r="K356" s="63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4"/>
      <c r="W356" s="4"/>
      <c r="X356" s="4"/>
      <c r="Y356" s="4"/>
      <c r="Z356" s="4"/>
      <c r="AA356" s="4"/>
    </row>
    <row r="357" spans="1:27" x14ac:dyDescent="0.25">
      <c r="A357" s="3"/>
      <c r="B357" s="3"/>
      <c r="C357" s="8"/>
      <c r="D357" s="102"/>
      <c r="E357" s="63"/>
      <c r="F357" s="63"/>
      <c r="G357" s="63"/>
      <c r="H357" s="63"/>
      <c r="I357" s="63"/>
      <c r="J357" s="63"/>
      <c r="K357" s="63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4"/>
      <c r="W357" s="4"/>
      <c r="X357" s="4"/>
      <c r="Y357" s="4"/>
      <c r="Z357" s="4"/>
      <c r="AA357" s="4"/>
    </row>
    <row r="358" spans="1:27" x14ac:dyDescent="0.25">
      <c r="A358" s="3"/>
      <c r="B358" s="3"/>
      <c r="C358" s="8"/>
      <c r="D358" s="102"/>
      <c r="E358" s="63"/>
      <c r="F358" s="63"/>
      <c r="G358" s="63"/>
      <c r="H358" s="63"/>
      <c r="I358" s="63"/>
      <c r="J358" s="63"/>
      <c r="K358" s="63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4"/>
      <c r="W358" s="4"/>
      <c r="X358" s="4"/>
      <c r="Y358" s="4"/>
      <c r="Z358" s="4"/>
      <c r="AA358" s="4"/>
    </row>
    <row r="359" spans="1:27" x14ac:dyDescent="0.25">
      <c r="A359" s="3"/>
      <c r="B359" s="3"/>
      <c r="C359" s="8"/>
      <c r="D359" s="102"/>
      <c r="E359" s="63"/>
      <c r="F359" s="63"/>
      <c r="G359" s="63"/>
      <c r="H359" s="63"/>
      <c r="I359" s="63"/>
      <c r="J359" s="63"/>
      <c r="K359" s="63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4"/>
      <c r="W359" s="4"/>
      <c r="X359" s="4"/>
      <c r="Y359" s="4"/>
      <c r="Z359" s="4"/>
      <c r="AA359" s="4"/>
    </row>
    <row r="360" spans="1:27" x14ac:dyDescent="0.25">
      <c r="A360" s="3"/>
      <c r="B360" s="3"/>
      <c r="C360" s="8"/>
      <c r="D360" s="102"/>
      <c r="E360" s="63"/>
      <c r="F360" s="63"/>
      <c r="G360" s="63"/>
      <c r="H360" s="63"/>
      <c r="I360" s="63"/>
      <c r="J360" s="63"/>
      <c r="K360" s="63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4"/>
      <c r="W360" s="4"/>
      <c r="X360" s="4"/>
      <c r="Y360" s="4"/>
      <c r="Z360" s="4"/>
      <c r="AA360" s="4"/>
    </row>
    <row r="361" spans="1:27" x14ac:dyDescent="0.25">
      <c r="A361" s="3"/>
      <c r="B361" s="3"/>
      <c r="C361" s="8"/>
      <c r="D361" s="102"/>
      <c r="E361" s="63"/>
      <c r="F361" s="63"/>
      <c r="G361" s="63"/>
      <c r="H361" s="63"/>
      <c r="I361" s="63"/>
      <c r="J361" s="63"/>
      <c r="K361" s="63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4"/>
      <c r="W361" s="4"/>
      <c r="X361" s="4"/>
      <c r="Y361" s="4"/>
      <c r="Z361" s="4"/>
      <c r="AA361" s="4"/>
    </row>
    <row r="362" spans="1:27" x14ac:dyDescent="0.25">
      <c r="A362" s="3"/>
      <c r="B362" s="3"/>
      <c r="C362" s="8"/>
      <c r="D362" s="102"/>
      <c r="E362" s="63"/>
      <c r="F362" s="63"/>
      <c r="G362" s="63"/>
      <c r="H362" s="63"/>
      <c r="I362" s="63"/>
      <c r="J362" s="63"/>
      <c r="K362" s="63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4"/>
      <c r="W362" s="4"/>
      <c r="X362" s="4"/>
      <c r="Y362" s="4"/>
      <c r="Z362" s="4"/>
      <c r="AA362" s="4"/>
    </row>
    <row r="363" spans="1:27" x14ac:dyDescent="0.25">
      <c r="A363" s="3"/>
      <c r="B363" s="3"/>
      <c r="C363" s="8"/>
      <c r="D363" s="102"/>
      <c r="E363" s="63"/>
      <c r="F363" s="63"/>
      <c r="G363" s="63"/>
      <c r="H363" s="63"/>
      <c r="I363" s="63"/>
      <c r="J363" s="63"/>
      <c r="K363" s="63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4"/>
      <c r="W363" s="4"/>
      <c r="X363" s="4"/>
      <c r="Y363" s="4"/>
      <c r="Z363" s="4"/>
      <c r="AA363" s="4"/>
    </row>
    <row r="364" spans="1:27" x14ac:dyDescent="0.25">
      <c r="A364" s="3"/>
      <c r="B364" s="3"/>
      <c r="C364" s="8"/>
      <c r="D364" s="102"/>
      <c r="E364" s="63"/>
      <c r="F364" s="63"/>
      <c r="G364" s="63"/>
      <c r="H364" s="63"/>
      <c r="I364" s="63"/>
      <c r="J364" s="63"/>
      <c r="K364" s="63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4"/>
      <c r="W364" s="4"/>
      <c r="X364" s="4"/>
      <c r="Y364" s="4"/>
      <c r="Z364" s="4"/>
      <c r="AA364" s="4"/>
    </row>
    <row r="365" spans="1:27" x14ac:dyDescent="0.25">
      <c r="A365" s="3"/>
      <c r="B365" s="3"/>
      <c r="C365" s="8"/>
      <c r="D365" s="102"/>
      <c r="E365" s="63"/>
      <c r="F365" s="63"/>
      <c r="G365" s="63"/>
      <c r="H365" s="63"/>
      <c r="I365" s="63"/>
      <c r="J365" s="63"/>
      <c r="K365" s="6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2"/>
      <c r="W365" s="2"/>
      <c r="X365" s="2"/>
      <c r="Y365" s="2"/>
      <c r="Z365" s="2"/>
      <c r="AA365" s="2"/>
    </row>
    <row r="366" spans="1:27" x14ac:dyDescent="0.25">
      <c r="A366" s="3"/>
      <c r="B366" s="3"/>
      <c r="C366" s="8"/>
      <c r="D366" s="102"/>
      <c r="E366" s="63"/>
      <c r="F366" s="63"/>
      <c r="G366" s="63"/>
      <c r="H366" s="63"/>
      <c r="I366" s="63"/>
      <c r="J366" s="63"/>
      <c r="K366" s="63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4"/>
      <c r="W366" s="4"/>
      <c r="X366" s="4"/>
      <c r="Y366" s="4"/>
      <c r="Z366" s="4"/>
      <c r="AA366" s="4"/>
    </row>
    <row r="367" spans="1:27" x14ac:dyDescent="0.25">
      <c r="A367" s="3"/>
      <c r="B367" s="3"/>
      <c r="C367" s="8"/>
      <c r="D367" s="102"/>
      <c r="E367" s="63"/>
      <c r="F367" s="63"/>
      <c r="G367" s="63"/>
      <c r="H367" s="63"/>
      <c r="I367" s="63"/>
      <c r="J367" s="63"/>
      <c r="K367" s="6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2"/>
      <c r="W367" s="2"/>
      <c r="X367" s="2"/>
      <c r="Y367" s="2"/>
      <c r="Z367" s="2"/>
      <c r="AA367" s="2"/>
    </row>
    <row r="368" spans="1:27" x14ac:dyDescent="0.25">
      <c r="A368" s="3"/>
      <c r="B368" s="3"/>
      <c r="C368" s="8"/>
      <c r="D368" s="102"/>
      <c r="E368" s="63"/>
      <c r="F368" s="63"/>
      <c r="G368" s="63"/>
      <c r="H368" s="63"/>
      <c r="I368" s="63"/>
      <c r="J368" s="63"/>
      <c r="K368" s="6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8"/>
      <c r="D369" s="102"/>
      <c r="E369" s="63"/>
      <c r="F369" s="63"/>
      <c r="G369" s="63"/>
      <c r="H369" s="63"/>
      <c r="I369" s="63"/>
      <c r="J369" s="63"/>
      <c r="K369" s="6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8"/>
      <c r="D370" s="102"/>
      <c r="E370" s="63"/>
      <c r="F370" s="63"/>
      <c r="G370" s="63"/>
      <c r="H370" s="63"/>
      <c r="I370" s="63"/>
      <c r="J370" s="63"/>
      <c r="K370" s="6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8"/>
      <c r="D371" s="102"/>
      <c r="E371" s="63"/>
      <c r="F371" s="63"/>
      <c r="G371" s="63"/>
      <c r="H371" s="63"/>
      <c r="I371" s="63"/>
      <c r="J371" s="63"/>
      <c r="K371" s="63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4"/>
      <c r="W371" s="4"/>
      <c r="X371" s="4"/>
      <c r="Y371" s="4"/>
      <c r="Z371" s="4"/>
      <c r="AA371" s="4"/>
    </row>
    <row r="372" spans="1:27" x14ac:dyDescent="0.25">
      <c r="A372" s="3"/>
      <c r="B372" s="3"/>
      <c r="C372" s="8"/>
      <c r="D372" s="102"/>
      <c r="E372" s="63"/>
      <c r="F372" s="63"/>
      <c r="G372" s="63"/>
      <c r="H372" s="63"/>
      <c r="I372" s="63"/>
      <c r="J372" s="63"/>
      <c r="K372" s="63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4"/>
      <c r="W372" s="4"/>
      <c r="X372" s="4"/>
      <c r="Y372" s="4"/>
      <c r="Z372" s="4"/>
      <c r="AA372" s="4"/>
    </row>
    <row r="373" spans="1:27" x14ac:dyDescent="0.25">
      <c r="A373" s="3"/>
      <c r="B373" s="3"/>
      <c r="C373" s="8"/>
      <c r="D373" s="102"/>
      <c r="E373" s="63"/>
      <c r="F373" s="63"/>
      <c r="G373" s="63"/>
      <c r="H373" s="63"/>
      <c r="I373" s="63"/>
      <c r="J373" s="63"/>
      <c r="K373" s="63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4"/>
      <c r="W373" s="4"/>
      <c r="X373" s="4"/>
      <c r="Y373" s="4"/>
      <c r="Z373" s="4"/>
      <c r="AA373" s="4"/>
    </row>
    <row r="374" spans="1:27" x14ac:dyDescent="0.25">
      <c r="A374" s="3"/>
      <c r="B374" s="3"/>
      <c r="C374" s="8"/>
      <c r="D374" s="102"/>
      <c r="E374" s="63"/>
      <c r="F374" s="63"/>
      <c r="G374" s="63"/>
      <c r="H374" s="63"/>
      <c r="I374" s="63"/>
      <c r="J374" s="63"/>
      <c r="K374" s="6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8"/>
      <c r="D375" s="102"/>
      <c r="E375" s="63"/>
      <c r="F375" s="63"/>
      <c r="G375" s="63"/>
      <c r="H375" s="63"/>
      <c r="I375" s="63"/>
      <c r="J375" s="63"/>
      <c r="K375" s="63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4"/>
      <c r="W375" s="4"/>
      <c r="X375" s="4"/>
      <c r="Y375" s="4"/>
      <c r="Z375" s="4"/>
      <c r="AA375" s="4"/>
    </row>
    <row r="376" spans="1:27" x14ac:dyDescent="0.25">
      <c r="A376" s="3"/>
      <c r="B376" s="3"/>
      <c r="C376" s="8"/>
      <c r="D376" s="102"/>
      <c r="E376" s="63"/>
      <c r="F376" s="63"/>
      <c r="G376" s="63"/>
      <c r="H376" s="63"/>
      <c r="I376" s="63"/>
      <c r="J376" s="63"/>
      <c r="K376" s="63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4"/>
      <c r="W376" s="4"/>
      <c r="X376" s="4"/>
      <c r="Y376" s="4"/>
      <c r="Z376" s="4"/>
      <c r="AA376" s="4"/>
    </row>
    <row r="377" spans="1:27" x14ac:dyDescent="0.25">
      <c r="A377" s="3"/>
      <c r="B377" s="3"/>
      <c r="C377" s="8"/>
      <c r="D377" s="102"/>
      <c r="E377" s="63"/>
      <c r="F377" s="63"/>
      <c r="G377" s="63"/>
      <c r="H377" s="63"/>
      <c r="I377" s="63"/>
      <c r="J377" s="63"/>
      <c r="K377" s="63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4"/>
      <c r="W377" s="4"/>
      <c r="X377" s="4"/>
      <c r="Y377" s="4"/>
      <c r="Z377" s="4"/>
      <c r="AA377" s="4"/>
    </row>
    <row r="378" spans="1:27" x14ac:dyDescent="0.25">
      <c r="A378" s="3"/>
      <c r="B378" s="3"/>
      <c r="C378" s="8"/>
      <c r="D378" s="102"/>
      <c r="E378" s="63"/>
      <c r="F378" s="63"/>
      <c r="G378" s="63"/>
      <c r="H378" s="63"/>
      <c r="I378" s="63"/>
      <c r="J378" s="63"/>
      <c r="K378" s="63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4"/>
      <c r="W378" s="4"/>
      <c r="X378" s="4"/>
      <c r="Y378" s="4"/>
      <c r="Z378" s="4"/>
      <c r="AA378" s="4"/>
    </row>
    <row r="379" spans="1:27" x14ac:dyDescent="0.25">
      <c r="A379" s="3"/>
      <c r="B379" s="3"/>
      <c r="C379" s="8"/>
      <c r="D379" s="102"/>
      <c r="E379" s="63"/>
      <c r="F379" s="63"/>
      <c r="G379" s="63"/>
      <c r="H379" s="63"/>
      <c r="I379" s="63"/>
      <c r="J379" s="63"/>
      <c r="K379" s="63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4"/>
      <c r="W379" s="4"/>
      <c r="X379" s="4"/>
      <c r="Y379" s="4"/>
      <c r="Z379" s="4"/>
      <c r="AA379" s="4"/>
    </row>
    <row r="380" spans="1:27" x14ac:dyDescent="0.25">
      <c r="A380" s="3"/>
      <c r="B380" s="3"/>
      <c r="C380" s="8"/>
      <c r="D380" s="102"/>
      <c r="E380" s="63"/>
      <c r="F380" s="63"/>
      <c r="G380" s="63"/>
      <c r="H380" s="63"/>
      <c r="I380" s="63"/>
      <c r="J380" s="63"/>
      <c r="K380" s="63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4"/>
      <c r="W380" s="4"/>
      <c r="X380" s="4"/>
      <c r="Y380" s="4"/>
      <c r="Z380" s="4"/>
      <c r="AA380" s="4"/>
    </row>
    <row r="381" spans="1:27" x14ac:dyDescent="0.25">
      <c r="A381" s="3"/>
      <c r="B381" s="3"/>
      <c r="C381" s="8"/>
      <c r="D381" s="102"/>
      <c r="E381" s="63"/>
      <c r="F381" s="63"/>
      <c r="G381" s="63"/>
      <c r="H381" s="63"/>
      <c r="I381" s="63"/>
      <c r="J381" s="63"/>
      <c r="K381" s="63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4"/>
      <c r="W381" s="4"/>
      <c r="X381" s="4"/>
      <c r="Y381" s="4"/>
      <c r="Z381" s="4"/>
      <c r="AA381" s="4"/>
    </row>
    <row r="382" spans="1:27" x14ac:dyDescent="0.25">
      <c r="A382" s="3"/>
      <c r="B382" s="3"/>
      <c r="C382" s="8"/>
      <c r="D382" s="102"/>
      <c r="E382" s="63"/>
      <c r="F382" s="63"/>
      <c r="G382" s="63"/>
      <c r="H382" s="63"/>
      <c r="I382" s="63"/>
      <c r="J382" s="63"/>
      <c r="K382" s="63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4"/>
      <c r="W382" s="4"/>
      <c r="X382" s="4"/>
      <c r="Y382" s="4"/>
      <c r="Z382" s="4"/>
      <c r="AA382" s="4"/>
    </row>
    <row r="383" spans="1:27" x14ac:dyDescent="0.25">
      <c r="A383" s="3"/>
      <c r="B383" s="3"/>
      <c r="C383" s="8"/>
      <c r="D383" s="102"/>
      <c r="E383" s="63"/>
      <c r="F383" s="63"/>
      <c r="G383" s="63"/>
      <c r="H383" s="63"/>
      <c r="I383" s="63"/>
      <c r="J383" s="63"/>
      <c r="K383" s="6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2"/>
      <c r="W383" s="2"/>
      <c r="X383" s="2"/>
      <c r="Y383" s="2"/>
      <c r="Z383" s="2"/>
      <c r="AA383" s="2"/>
    </row>
    <row r="384" spans="1:27" x14ac:dyDescent="0.25">
      <c r="A384" s="3"/>
      <c r="B384" s="3"/>
      <c r="C384" s="8"/>
      <c r="D384" s="102"/>
      <c r="E384" s="63"/>
      <c r="F384" s="63"/>
      <c r="G384" s="63"/>
      <c r="H384" s="63"/>
      <c r="I384" s="63"/>
      <c r="J384" s="63"/>
      <c r="K384" s="6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8"/>
      <c r="D385" s="102"/>
      <c r="E385" s="63"/>
      <c r="F385" s="63"/>
      <c r="G385" s="63"/>
      <c r="H385" s="63"/>
      <c r="I385" s="63"/>
      <c r="J385" s="63"/>
      <c r="K385" s="6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8"/>
      <c r="D386" s="102"/>
      <c r="E386" s="63"/>
      <c r="F386" s="63"/>
      <c r="G386" s="63"/>
      <c r="H386" s="63"/>
      <c r="I386" s="63"/>
      <c r="J386" s="63"/>
      <c r="K386" s="63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4"/>
      <c r="W386" s="4"/>
      <c r="X386" s="4"/>
      <c r="Y386" s="4"/>
      <c r="Z386" s="4"/>
      <c r="AA386" s="4"/>
    </row>
    <row r="387" spans="1:27" x14ac:dyDescent="0.25">
      <c r="A387" s="3"/>
      <c r="B387" s="3"/>
      <c r="C387" s="8"/>
      <c r="D387" s="102"/>
      <c r="E387" s="63"/>
      <c r="F387" s="63"/>
      <c r="G387" s="63"/>
      <c r="H387" s="63"/>
      <c r="I387" s="63"/>
      <c r="J387" s="63"/>
      <c r="K387" s="63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4"/>
      <c r="W387" s="4"/>
      <c r="X387" s="4"/>
      <c r="Y387" s="4"/>
      <c r="Z387" s="4"/>
      <c r="AA387" s="4"/>
    </row>
    <row r="388" spans="1:27" x14ac:dyDescent="0.25">
      <c r="A388" s="3"/>
      <c r="B388" s="3"/>
      <c r="C388" s="8"/>
      <c r="D388" s="102"/>
      <c r="E388" s="63"/>
      <c r="F388" s="63"/>
      <c r="G388" s="63"/>
      <c r="H388" s="63"/>
      <c r="I388" s="63"/>
      <c r="J388" s="63"/>
      <c r="K388" s="63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4"/>
      <c r="W388" s="4"/>
      <c r="X388" s="4"/>
      <c r="Y388" s="4"/>
      <c r="Z388" s="4"/>
      <c r="AA388" s="4"/>
    </row>
    <row r="389" spans="1:27" x14ac:dyDescent="0.25">
      <c r="A389" s="3"/>
      <c r="B389" s="3"/>
      <c r="C389" s="8"/>
      <c r="D389" s="102"/>
      <c r="E389" s="63"/>
      <c r="F389" s="63"/>
      <c r="G389" s="63"/>
      <c r="H389" s="63"/>
      <c r="I389" s="63"/>
      <c r="J389" s="63"/>
      <c r="K389" s="6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8"/>
      <c r="D390" s="102"/>
      <c r="E390" s="63"/>
      <c r="F390" s="63"/>
      <c r="G390" s="63"/>
      <c r="H390" s="63"/>
      <c r="I390" s="63"/>
      <c r="J390" s="63"/>
      <c r="K390" s="6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8"/>
      <c r="D391" s="102"/>
      <c r="E391" s="63"/>
      <c r="F391" s="63"/>
      <c r="G391" s="63"/>
      <c r="H391" s="63"/>
      <c r="I391" s="63"/>
      <c r="J391" s="63"/>
      <c r="K391" s="63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4"/>
      <c r="W391" s="4"/>
      <c r="X391" s="4"/>
      <c r="Y391" s="4"/>
      <c r="Z391" s="4"/>
      <c r="AA391" s="4"/>
    </row>
    <row r="392" spans="1:27" x14ac:dyDescent="0.25">
      <c r="A392" s="3"/>
      <c r="B392" s="3"/>
      <c r="C392" s="8"/>
      <c r="D392" s="102"/>
      <c r="E392" s="63"/>
      <c r="F392" s="63"/>
      <c r="G392" s="63"/>
      <c r="H392" s="63"/>
      <c r="I392" s="63"/>
      <c r="J392" s="63"/>
      <c r="K392" s="63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4"/>
      <c r="W392" s="4"/>
      <c r="X392" s="4"/>
      <c r="Y392" s="4"/>
      <c r="Z392" s="4"/>
      <c r="AA392" s="4"/>
    </row>
    <row r="393" spans="1:27" x14ac:dyDescent="0.25">
      <c r="A393" s="3"/>
      <c r="B393" s="3"/>
      <c r="C393" s="8"/>
      <c r="D393" s="102"/>
      <c r="E393" s="63"/>
      <c r="F393" s="63"/>
      <c r="G393" s="63"/>
      <c r="H393" s="63"/>
      <c r="I393" s="63"/>
      <c r="J393" s="63"/>
      <c r="K393" s="63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4"/>
      <c r="W393" s="4"/>
      <c r="X393" s="4"/>
      <c r="Y393" s="4"/>
      <c r="Z393" s="4"/>
      <c r="AA393" s="4"/>
    </row>
    <row r="394" spans="1:27" x14ac:dyDescent="0.25">
      <c r="A394" s="3"/>
      <c r="B394" s="3"/>
      <c r="C394" s="8"/>
      <c r="D394" s="102"/>
      <c r="E394" s="63"/>
      <c r="F394" s="63"/>
      <c r="G394" s="63"/>
      <c r="H394" s="63"/>
      <c r="I394" s="63"/>
      <c r="J394" s="63"/>
      <c r="K394" s="63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4"/>
      <c r="W394" s="4"/>
      <c r="X394" s="4"/>
      <c r="Y394" s="4"/>
      <c r="Z394" s="4"/>
      <c r="AA394" s="4"/>
    </row>
    <row r="395" spans="1:27" x14ac:dyDescent="0.25">
      <c r="A395" s="3"/>
      <c r="B395" s="3"/>
      <c r="C395" s="8"/>
      <c r="D395" s="102"/>
      <c r="E395" s="63"/>
      <c r="F395" s="63"/>
      <c r="G395" s="63"/>
      <c r="H395" s="63"/>
      <c r="I395" s="63"/>
      <c r="J395" s="63"/>
      <c r="K395" s="63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4"/>
      <c r="W395" s="4"/>
      <c r="X395" s="4"/>
      <c r="Y395" s="4"/>
      <c r="Z395" s="4"/>
      <c r="AA395" s="4"/>
    </row>
    <row r="396" spans="1:27" x14ac:dyDescent="0.25">
      <c r="A396" s="3"/>
      <c r="B396" s="3"/>
      <c r="C396" s="8"/>
      <c r="D396" s="102"/>
      <c r="E396" s="63"/>
      <c r="F396" s="63"/>
      <c r="G396" s="63"/>
      <c r="H396" s="63"/>
      <c r="I396" s="63"/>
      <c r="J396" s="63"/>
      <c r="K396" s="63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4"/>
      <c r="W396" s="4"/>
      <c r="X396" s="4"/>
      <c r="Y396" s="4"/>
      <c r="Z396" s="4"/>
      <c r="AA396" s="4"/>
    </row>
    <row r="397" spans="1:27" x14ac:dyDescent="0.25">
      <c r="A397" s="3"/>
      <c r="B397" s="3"/>
      <c r="C397" s="8"/>
      <c r="D397" s="102"/>
      <c r="E397" s="63"/>
      <c r="F397" s="63"/>
      <c r="G397" s="63"/>
      <c r="H397" s="63"/>
      <c r="I397" s="63"/>
      <c r="J397" s="63"/>
      <c r="K397" s="63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4"/>
      <c r="W397" s="4"/>
      <c r="X397" s="4"/>
      <c r="Y397" s="4"/>
      <c r="Z397" s="4"/>
      <c r="AA397" s="4"/>
    </row>
    <row r="398" spans="1:27" x14ac:dyDescent="0.25">
      <c r="A398" s="3"/>
      <c r="B398" s="3"/>
      <c r="C398" s="8"/>
      <c r="D398" s="102"/>
      <c r="E398" s="63"/>
      <c r="F398" s="63"/>
      <c r="G398" s="63"/>
      <c r="H398" s="63"/>
      <c r="I398" s="63"/>
      <c r="J398" s="63"/>
      <c r="K398" s="63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4"/>
      <c r="W398" s="4"/>
      <c r="X398" s="4"/>
      <c r="Y398" s="4"/>
      <c r="Z398" s="4"/>
      <c r="AA398" s="4"/>
    </row>
    <row r="399" spans="1:27" x14ac:dyDescent="0.25">
      <c r="A399" s="3"/>
      <c r="B399" s="3"/>
      <c r="C399" s="8"/>
      <c r="D399" s="102"/>
      <c r="E399" s="63"/>
      <c r="F399" s="63"/>
      <c r="G399" s="63"/>
      <c r="H399" s="63"/>
      <c r="I399" s="63"/>
      <c r="J399" s="63"/>
      <c r="K399" s="6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3"/>
      <c r="B400" s="3"/>
      <c r="C400" s="8"/>
      <c r="D400" s="102"/>
      <c r="E400" s="63"/>
      <c r="F400" s="63"/>
      <c r="G400" s="63"/>
      <c r="H400" s="63"/>
      <c r="I400" s="63"/>
      <c r="J400" s="63"/>
      <c r="K400" s="6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3"/>
      <c r="B401" s="3"/>
      <c r="C401" s="8"/>
      <c r="D401" s="102"/>
      <c r="E401" s="63"/>
      <c r="F401" s="63"/>
      <c r="G401" s="63"/>
      <c r="H401" s="63"/>
      <c r="I401" s="63"/>
      <c r="J401" s="63"/>
      <c r="K401" s="6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3"/>
      <c r="B402" s="3"/>
      <c r="C402" s="8"/>
      <c r="D402" s="102"/>
      <c r="E402" s="63"/>
      <c r="F402" s="63"/>
      <c r="G402" s="63"/>
      <c r="H402" s="63"/>
      <c r="I402" s="63"/>
      <c r="J402" s="63"/>
      <c r="K402" s="6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3"/>
      <c r="B403" s="3"/>
      <c r="C403" s="8"/>
      <c r="D403" s="102"/>
      <c r="E403" s="63"/>
      <c r="F403" s="63"/>
      <c r="G403" s="63"/>
      <c r="H403" s="63"/>
      <c r="I403" s="63"/>
      <c r="J403" s="63"/>
      <c r="K403" s="6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3"/>
      <c r="B404" s="3"/>
      <c r="C404" s="8"/>
      <c r="D404" s="102"/>
      <c r="E404" s="63"/>
      <c r="F404" s="63"/>
      <c r="G404" s="63"/>
      <c r="H404" s="63"/>
      <c r="I404" s="63"/>
      <c r="J404" s="63"/>
      <c r="K404" s="6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3"/>
      <c r="B405" s="3"/>
      <c r="C405" s="8"/>
      <c r="D405" s="102"/>
      <c r="E405" s="63"/>
      <c r="F405" s="63"/>
      <c r="G405" s="63"/>
      <c r="H405" s="63"/>
      <c r="I405" s="63"/>
      <c r="J405" s="63"/>
      <c r="K405" s="6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3"/>
      <c r="B406" s="3"/>
      <c r="C406" s="8"/>
      <c r="D406" s="102"/>
      <c r="E406" s="63"/>
      <c r="F406" s="63"/>
      <c r="G406" s="63"/>
      <c r="H406" s="63"/>
      <c r="I406" s="63"/>
      <c r="J406" s="63"/>
      <c r="K406" s="6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3"/>
      <c r="B407" s="3"/>
      <c r="C407" s="8"/>
      <c r="D407" s="102"/>
      <c r="E407" s="63"/>
      <c r="F407" s="63"/>
      <c r="G407" s="63"/>
      <c r="H407" s="63"/>
      <c r="I407" s="63"/>
      <c r="J407" s="63"/>
      <c r="K407" s="6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3"/>
      <c r="B408" s="3"/>
      <c r="C408" s="8"/>
      <c r="D408" s="102"/>
      <c r="E408" s="63"/>
      <c r="F408" s="63"/>
      <c r="G408" s="63"/>
      <c r="H408" s="63"/>
      <c r="I408" s="63"/>
      <c r="J408" s="63"/>
      <c r="K408" s="6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3"/>
      <c r="B409" s="3"/>
      <c r="C409" s="8"/>
      <c r="D409" s="102"/>
      <c r="E409" s="63"/>
      <c r="F409" s="63"/>
      <c r="G409" s="63"/>
      <c r="H409" s="63"/>
      <c r="I409" s="63"/>
      <c r="J409" s="63"/>
      <c r="K409" s="6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3"/>
      <c r="B410" s="3"/>
      <c r="C410" s="8"/>
      <c r="D410" s="102"/>
      <c r="E410" s="63"/>
      <c r="F410" s="63"/>
      <c r="G410" s="63"/>
      <c r="H410" s="63"/>
      <c r="I410" s="63"/>
      <c r="J410" s="63"/>
      <c r="K410" s="6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3"/>
      <c r="B411" s="3"/>
      <c r="C411" s="8"/>
      <c r="D411" s="102"/>
      <c r="E411" s="63"/>
      <c r="F411" s="63"/>
      <c r="G411" s="63"/>
      <c r="H411" s="63"/>
      <c r="I411" s="63"/>
      <c r="J411" s="63"/>
      <c r="K411" s="6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3"/>
      <c r="B412" s="3"/>
      <c r="C412" s="8"/>
      <c r="D412" s="102"/>
      <c r="E412" s="63"/>
      <c r="F412" s="63"/>
      <c r="G412" s="63"/>
      <c r="H412" s="63"/>
      <c r="I412" s="63"/>
      <c r="J412" s="63"/>
      <c r="K412" s="6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3"/>
      <c r="B413" s="3"/>
      <c r="C413" s="8"/>
      <c r="D413" s="102"/>
      <c r="E413" s="63"/>
      <c r="F413" s="63"/>
      <c r="G413" s="63"/>
      <c r="H413" s="63"/>
      <c r="I413" s="63"/>
      <c r="J413" s="63"/>
      <c r="K413" s="6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3"/>
      <c r="B414" s="3"/>
      <c r="C414" s="8"/>
      <c r="D414" s="102"/>
      <c r="E414" s="63"/>
      <c r="F414" s="63"/>
      <c r="G414" s="63"/>
      <c r="H414" s="63"/>
      <c r="I414" s="63"/>
      <c r="J414" s="63"/>
      <c r="K414" s="6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3"/>
      <c r="B415" s="3"/>
      <c r="C415" s="8"/>
      <c r="D415" s="102"/>
      <c r="E415" s="63"/>
      <c r="F415" s="63"/>
      <c r="G415" s="63"/>
      <c r="H415" s="63"/>
      <c r="I415" s="63"/>
      <c r="J415" s="63"/>
      <c r="K415" s="6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3"/>
      <c r="B416" s="3"/>
      <c r="C416" s="8"/>
      <c r="D416" s="102"/>
      <c r="E416" s="63"/>
      <c r="F416" s="63"/>
      <c r="G416" s="63"/>
      <c r="H416" s="63"/>
      <c r="I416" s="63"/>
      <c r="J416" s="63"/>
      <c r="K416" s="6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3"/>
      <c r="B417" s="3"/>
      <c r="C417" s="8"/>
      <c r="D417" s="102"/>
      <c r="E417" s="63"/>
      <c r="F417" s="63"/>
      <c r="G417" s="63"/>
      <c r="H417" s="63"/>
      <c r="I417" s="63"/>
      <c r="J417" s="63"/>
      <c r="K417" s="6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3"/>
      <c r="B418" s="3"/>
      <c r="C418" s="8"/>
      <c r="D418" s="102"/>
      <c r="E418" s="63"/>
      <c r="F418" s="63"/>
      <c r="G418" s="63"/>
      <c r="H418" s="63"/>
      <c r="I418" s="63"/>
      <c r="J418" s="63"/>
      <c r="K418" s="6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3"/>
      <c r="B419" s="3"/>
      <c r="C419" s="8"/>
      <c r="D419" s="102"/>
      <c r="E419" s="63"/>
      <c r="F419" s="63"/>
      <c r="G419" s="63"/>
      <c r="H419" s="63"/>
      <c r="I419" s="63"/>
      <c r="J419" s="63"/>
      <c r="K419" s="6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3"/>
      <c r="B420" s="3"/>
      <c r="C420" s="8"/>
      <c r="D420" s="102"/>
      <c r="E420" s="63"/>
      <c r="F420" s="63"/>
      <c r="G420" s="63"/>
      <c r="H420" s="63"/>
      <c r="I420" s="63"/>
      <c r="J420" s="63"/>
      <c r="K420" s="6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3"/>
      <c r="B421" s="3"/>
      <c r="C421" s="8"/>
      <c r="D421" s="102"/>
      <c r="E421" s="63"/>
      <c r="F421" s="63"/>
      <c r="G421" s="63"/>
      <c r="H421" s="63"/>
      <c r="I421" s="63"/>
      <c r="J421" s="63"/>
      <c r="K421" s="6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3"/>
      <c r="B422" s="3"/>
      <c r="C422" s="8"/>
      <c r="D422" s="102"/>
      <c r="E422" s="63"/>
      <c r="F422" s="63"/>
      <c r="G422" s="63"/>
      <c r="H422" s="63"/>
      <c r="I422" s="63"/>
      <c r="J422" s="63"/>
      <c r="K422" s="6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3"/>
      <c r="B423" s="3"/>
      <c r="C423" s="8"/>
      <c r="D423" s="102"/>
      <c r="E423" s="63"/>
      <c r="F423" s="63"/>
      <c r="G423" s="63"/>
      <c r="H423" s="63"/>
      <c r="I423" s="63"/>
      <c r="J423" s="63"/>
      <c r="K423" s="6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3"/>
      <c r="B424" s="3"/>
      <c r="C424" s="8"/>
      <c r="D424" s="102"/>
      <c r="E424" s="63"/>
      <c r="F424" s="63"/>
      <c r="G424" s="63"/>
      <c r="H424" s="63"/>
      <c r="I424" s="63"/>
      <c r="J424" s="63"/>
      <c r="K424" s="6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3"/>
      <c r="B425" s="3"/>
      <c r="C425" s="8"/>
      <c r="D425" s="102"/>
      <c r="E425" s="63"/>
      <c r="F425" s="63"/>
      <c r="G425" s="63"/>
      <c r="H425" s="63"/>
      <c r="I425" s="63"/>
      <c r="J425" s="63"/>
      <c r="K425" s="6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3"/>
      <c r="B426" s="3"/>
      <c r="C426" s="8"/>
      <c r="D426" s="102"/>
      <c r="E426" s="63"/>
      <c r="F426" s="63"/>
      <c r="G426" s="63"/>
      <c r="H426" s="63"/>
      <c r="I426" s="63"/>
      <c r="J426" s="63"/>
      <c r="K426" s="6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3"/>
      <c r="B427" s="3"/>
      <c r="C427" s="8"/>
      <c r="D427" s="102"/>
      <c r="E427" s="63"/>
      <c r="F427" s="63"/>
      <c r="G427" s="63"/>
      <c r="H427" s="63"/>
      <c r="I427" s="63"/>
      <c r="J427" s="63"/>
      <c r="K427" s="6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3"/>
      <c r="B428" s="3"/>
      <c r="C428" s="8"/>
      <c r="D428" s="102"/>
      <c r="E428" s="63"/>
      <c r="F428" s="63"/>
      <c r="G428" s="63"/>
      <c r="H428" s="63"/>
      <c r="I428" s="63"/>
      <c r="J428" s="63"/>
      <c r="K428" s="6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3"/>
      <c r="B429" s="3"/>
      <c r="C429" s="8"/>
      <c r="D429" s="102"/>
      <c r="E429" s="63"/>
      <c r="F429" s="63"/>
      <c r="G429" s="63"/>
      <c r="H429" s="63"/>
      <c r="I429" s="63"/>
      <c r="J429" s="63"/>
      <c r="K429" s="6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3"/>
      <c r="B430" s="3"/>
      <c r="C430" s="8"/>
      <c r="D430" s="102"/>
      <c r="E430" s="63"/>
      <c r="F430" s="63"/>
      <c r="G430" s="63"/>
      <c r="H430" s="63"/>
      <c r="I430" s="63"/>
      <c r="J430" s="63"/>
      <c r="K430" s="6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3"/>
      <c r="B431" s="3"/>
      <c r="C431" s="8"/>
      <c r="D431" s="102"/>
      <c r="E431" s="63"/>
      <c r="F431" s="63"/>
      <c r="G431" s="63"/>
      <c r="H431" s="63"/>
      <c r="I431" s="63"/>
      <c r="J431" s="63"/>
      <c r="K431" s="6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3"/>
      <c r="B432" s="3"/>
      <c r="C432" s="8"/>
      <c r="D432" s="102"/>
      <c r="E432" s="63"/>
      <c r="F432" s="63"/>
      <c r="G432" s="63"/>
      <c r="H432" s="63"/>
      <c r="I432" s="63"/>
      <c r="J432" s="63"/>
      <c r="K432" s="6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3"/>
      <c r="B433" s="3"/>
      <c r="C433" s="8"/>
      <c r="D433" s="102"/>
      <c r="E433" s="63"/>
      <c r="F433" s="63"/>
      <c r="G433" s="63"/>
      <c r="H433" s="63"/>
      <c r="I433" s="63"/>
      <c r="J433" s="63"/>
      <c r="K433" s="6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3"/>
      <c r="B434" s="3"/>
      <c r="C434" s="8"/>
      <c r="D434" s="102"/>
      <c r="E434" s="63"/>
      <c r="F434" s="63"/>
      <c r="G434" s="63"/>
      <c r="H434" s="63"/>
      <c r="I434" s="63"/>
      <c r="J434" s="63"/>
      <c r="K434" s="6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3"/>
      <c r="B435" s="3"/>
      <c r="C435" s="8"/>
      <c r="D435" s="102"/>
      <c r="E435" s="63"/>
      <c r="F435" s="63"/>
      <c r="G435" s="63"/>
      <c r="H435" s="63"/>
      <c r="I435" s="63"/>
      <c r="J435" s="63"/>
      <c r="K435" s="6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2"/>
      <c r="W435" s="2"/>
      <c r="X435" s="2"/>
      <c r="Y435" s="2"/>
      <c r="Z435" s="2"/>
      <c r="AA435" s="2"/>
    </row>
    <row r="436" spans="1:27" x14ac:dyDescent="0.25">
      <c r="A436" s="3"/>
      <c r="B436" s="3"/>
      <c r="C436" s="8"/>
      <c r="D436" s="102"/>
      <c r="E436" s="63"/>
      <c r="F436" s="63"/>
      <c r="G436" s="63"/>
      <c r="H436" s="63"/>
      <c r="I436" s="63"/>
      <c r="J436" s="63"/>
      <c r="K436" s="6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3"/>
      <c r="B437" s="3"/>
      <c r="C437" s="8"/>
      <c r="D437" s="102"/>
      <c r="E437" s="63"/>
      <c r="F437" s="63"/>
      <c r="G437" s="63"/>
      <c r="H437" s="63"/>
      <c r="I437" s="63"/>
      <c r="J437" s="63"/>
      <c r="K437" s="6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3"/>
      <c r="B438" s="3"/>
      <c r="C438" s="8"/>
      <c r="D438" s="102"/>
      <c r="E438" s="63"/>
      <c r="F438" s="63"/>
      <c r="G438" s="63"/>
      <c r="H438" s="63"/>
      <c r="I438" s="63"/>
      <c r="J438" s="63"/>
      <c r="K438" s="6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3"/>
      <c r="B439" s="3"/>
      <c r="C439" s="8"/>
      <c r="D439" s="102"/>
      <c r="E439" s="63"/>
      <c r="F439" s="63"/>
      <c r="G439" s="63"/>
      <c r="H439" s="63"/>
      <c r="I439" s="63"/>
      <c r="J439" s="63"/>
      <c r="K439" s="6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3"/>
      <c r="B440" s="3"/>
      <c r="C440" s="8"/>
      <c r="D440" s="102"/>
      <c r="E440" s="63"/>
      <c r="F440" s="63"/>
      <c r="G440" s="63"/>
      <c r="H440" s="63"/>
      <c r="I440" s="63"/>
      <c r="J440" s="63"/>
      <c r="K440" s="6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3"/>
      <c r="B441" s="3"/>
      <c r="C441" s="8"/>
      <c r="D441" s="102"/>
      <c r="E441" s="63"/>
      <c r="F441" s="63"/>
      <c r="G441" s="63"/>
      <c r="H441" s="63"/>
      <c r="I441" s="63"/>
      <c r="J441" s="63"/>
      <c r="K441" s="6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2"/>
      <c r="W441" s="2"/>
      <c r="X441" s="2"/>
      <c r="Y441" s="2"/>
      <c r="Z441" s="2"/>
      <c r="AA441" s="2"/>
    </row>
    <row r="442" spans="1:27" x14ac:dyDescent="0.25">
      <c r="A442" s="3"/>
      <c r="B442" s="3"/>
      <c r="C442" s="8"/>
      <c r="D442" s="102"/>
      <c r="E442" s="63"/>
      <c r="F442" s="63"/>
      <c r="G442" s="63"/>
      <c r="H442" s="63"/>
      <c r="I442" s="63"/>
      <c r="J442" s="63"/>
      <c r="K442" s="6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2"/>
      <c r="W442" s="2"/>
      <c r="X442" s="2"/>
      <c r="Y442" s="2"/>
      <c r="Z442" s="2"/>
      <c r="AA442" s="2"/>
    </row>
    <row r="443" spans="1:27" x14ac:dyDescent="0.25">
      <c r="A443" s="3"/>
      <c r="B443" s="3"/>
      <c r="C443" s="8"/>
      <c r="D443" s="102"/>
      <c r="E443" s="63"/>
      <c r="F443" s="63"/>
      <c r="G443" s="63"/>
      <c r="H443" s="63"/>
      <c r="I443" s="63"/>
      <c r="J443" s="63"/>
      <c r="K443" s="6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2"/>
      <c r="W443" s="2"/>
      <c r="X443" s="2"/>
      <c r="Y443" s="2"/>
      <c r="Z443" s="2"/>
      <c r="AA443" s="2"/>
    </row>
    <row r="444" spans="1:27" x14ac:dyDescent="0.25">
      <c r="A444" s="3"/>
      <c r="B444" s="3"/>
      <c r="C444" s="8"/>
      <c r="D444" s="102"/>
      <c r="E444" s="63"/>
      <c r="F444" s="63"/>
      <c r="G444" s="63"/>
      <c r="H444" s="63"/>
      <c r="I444" s="63"/>
      <c r="J444" s="63"/>
      <c r="K444" s="6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2"/>
      <c r="W444" s="2"/>
      <c r="X444" s="2"/>
      <c r="Y444" s="2"/>
      <c r="Z444" s="2"/>
      <c r="AA444" s="2"/>
    </row>
    <row r="445" spans="1:27" x14ac:dyDescent="0.25">
      <c r="A445" s="3"/>
      <c r="B445" s="3"/>
      <c r="C445" s="8"/>
      <c r="D445" s="102"/>
      <c r="E445" s="63"/>
      <c r="F445" s="63"/>
      <c r="G445" s="63"/>
      <c r="H445" s="63"/>
      <c r="I445" s="63"/>
      <c r="J445" s="63"/>
      <c r="K445" s="6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2"/>
      <c r="W445" s="2"/>
      <c r="X445" s="2"/>
      <c r="Y445" s="2"/>
      <c r="Z445" s="2"/>
      <c r="AA445" s="2"/>
    </row>
    <row r="446" spans="1:27" x14ac:dyDescent="0.25">
      <c r="A446" s="3"/>
      <c r="B446" s="3"/>
      <c r="C446" s="8"/>
      <c r="D446" s="102"/>
      <c r="E446" s="63"/>
      <c r="F446" s="63"/>
      <c r="G446" s="63"/>
      <c r="H446" s="63"/>
      <c r="I446" s="63"/>
      <c r="J446" s="63"/>
      <c r="K446" s="6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2"/>
      <c r="W446" s="2"/>
      <c r="X446" s="2"/>
      <c r="Y446" s="2"/>
      <c r="Z446" s="2"/>
      <c r="AA446" s="2"/>
    </row>
    <row r="447" spans="1:27" x14ac:dyDescent="0.25">
      <c r="A447" s="3"/>
      <c r="B447" s="3"/>
      <c r="C447" s="8"/>
      <c r="D447" s="102"/>
      <c r="E447" s="63"/>
      <c r="F447" s="63"/>
      <c r="G447" s="63"/>
      <c r="H447" s="63"/>
      <c r="I447" s="63"/>
      <c r="J447" s="63"/>
      <c r="K447" s="6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3"/>
      <c r="B448" s="3"/>
      <c r="C448" s="8"/>
      <c r="D448" s="102"/>
      <c r="E448" s="63"/>
      <c r="F448" s="63"/>
      <c r="G448" s="63"/>
      <c r="H448" s="63"/>
      <c r="I448" s="63"/>
      <c r="J448" s="63"/>
      <c r="K448" s="6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2"/>
      <c r="W448" s="2"/>
      <c r="X448" s="2"/>
      <c r="Y448" s="2"/>
      <c r="Z448" s="2"/>
      <c r="AA448" s="2"/>
    </row>
    <row r="449" spans="1:27" x14ac:dyDescent="0.25">
      <c r="A449" s="3"/>
      <c r="B449" s="3"/>
      <c r="C449" s="8"/>
      <c r="D449" s="102"/>
      <c r="E449" s="63"/>
      <c r="F449" s="63"/>
      <c r="G449" s="63"/>
      <c r="H449" s="63"/>
      <c r="I449" s="63"/>
      <c r="J449" s="63"/>
      <c r="K449" s="6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3"/>
      <c r="B450" s="3"/>
      <c r="C450" s="8"/>
      <c r="D450" s="102"/>
      <c r="E450" s="63"/>
      <c r="F450" s="63"/>
      <c r="G450" s="63"/>
      <c r="H450" s="63"/>
      <c r="I450" s="63"/>
      <c r="J450" s="63"/>
      <c r="K450" s="6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3"/>
      <c r="B451" s="3"/>
      <c r="C451" s="8"/>
      <c r="D451" s="102"/>
      <c r="E451" s="63"/>
      <c r="F451" s="63"/>
      <c r="G451" s="63"/>
      <c r="H451" s="63"/>
      <c r="I451" s="63"/>
      <c r="J451" s="63"/>
      <c r="K451" s="6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3"/>
      <c r="B452" s="3"/>
      <c r="C452" s="8"/>
      <c r="D452" s="102"/>
      <c r="E452" s="63"/>
      <c r="F452" s="63"/>
      <c r="G452" s="63"/>
      <c r="H452" s="63"/>
      <c r="I452" s="63"/>
      <c r="J452" s="63"/>
      <c r="K452" s="6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3"/>
      <c r="B453" s="3"/>
      <c r="C453" s="8"/>
      <c r="D453" s="102"/>
      <c r="E453" s="63"/>
      <c r="F453" s="63"/>
      <c r="G453" s="63"/>
      <c r="H453" s="63"/>
      <c r="I453" s="63"/>
      <c r="J453" s="63"/>
      <c r="K453" s="6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3"/>
      <c r="B454" s="3"/>
      <c r="C454" s="8"/>
      <c r="D454" s="102"/>
      <c r="E454" s="63"/>
      <c r="F454" s="63"/>
      <c r="G454" s="63"/>
      <c r="H454" s="63"/>
      <c r="I454" s="63"/>
      <c r="J454" s="63"/>
      <c r="K454" s="6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3"/>
      <c r="B455" s="3"/>
      <c r="C455" s="8"/>
      <c r="D455" s="102"/>
      <c r="E455" s="63"/>
      <c r="F455" s="63"/>
      <c r="G455" s="63"/>
      <c r="H455" s="63"/>
      <c r="I455" s="63"/>
      <c r="J455" s="63"/>
      <c r="K455" s="6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3"/>
      <c r="B456" s="3"/>
      <c r="C456" s="8"/>
      <c r="D456" s="102"/>
      <c r="E456" s="63"/>
      <c r="F456" s="63"/>
      <c r="G456" s="63"/>
      <c r="H456" s="63"/>
      <c r="I456" s="63"/>
      <c r="J456" s="63"/>
      <c r="K456" s="6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3"/>
      <c r="B457" s="3"/>
      <c r="C457" s="8"/>
      <c r="D457" s="102"/>
      <c r="E457" s="63"/>
      <c r="F457" s="63"/>
      <c r="G457" s="63"/>
      <c r="H457" s="63"/>
      <c r="I457" s="63"/>
      <c r="J457" s="63"/>
      <c r="K457" s="6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3"/>
      <c r="B458" s="3"/>
      <c r="C458" s="8"/>
      <c r="D458" s="102"/>
      <c r="E458" s="63"/>
      <c r="F458" s="63"/>
      <c r="G458" s="63"/>
      <c r="H458" s="63"/>
      <c r="I458" s="63"/>
      <c r="J458" s="63"/>
      <c r="K458" s="6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3"/>
      <c r="B459" s="3"/>
      <c r="C459" s="8"/>
      <c r="D459" s="102"/>
      <c r="E459" s="63"/>
      <c r="F459" s="63"/>
      <c r="G459" s="63"/>
      <c r="H459" s="63"/>
      <c r="I459" s="63"/>
      <c r="J459" s="63"/>
      <c r="K459" s="6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3"/>
      <c r="B460" s="3"/>
      <c r="C460" s="8"/>
      <c r="D460" s="102"/>
      <c r="E460" s="63"/>
      <c r="F460" s="63"/>
      <c r="G460" s="63"/>
      <c r="H460" s="63"/>
      <c r="I460" s="63"/>
      <c r="J460" s="63"/>
      <c r="K460" s="6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3"/>
      <c r="B461" s="3"/>
      <c r="C461" s="8"/>
      <c r="D461" s="102"/>
      <c r="E461" s="63"/>
      <c r="F461" s="63"/>
      <c r="G461" s="63"/>
      <c r="H461" s="63"/>
      <c r="I461" s="63"/>
      <c r="J461" s="63"/>
      <c r="K461" s="6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3"/>
      <c r="B462" s="3"/>
      <c r="C462" s="8"/>
      <c r="D462" s="102"/>
      <c r="E462" s="63"/>
      <c r="F462" s="63"/>
      <c r="G462" s="63"/>
      <c r="H462" s="63"/>
      <c r="I462" s="63"/>
      <c r="J462" s="63"/>
      <c r="K462" s="6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3"/>
      <c r="B463" s="3"/>
      <c r="C463" s="8"/>
      <c r="D463" s="102"/>
      <c r="E463" s="63"/>
      <c r="F463" s="63"/>
      <c r="G463" s="63"/>
      <c r="H463" s="63"/>
      <c r="I463" s="63"/>
      <c r="J463" s="63"/>
      <c r="K463" s="6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3"/>
      <c r="B464" s="3"/>
      <c r="C464" s="8"/>
      <c r="D464" s="102"/>
      <c r="E464" s="63"/>
      <c r="F464" s="63"/>
      <c r="G464" s="63"/>
      <c r="H464" s="63"/>
      <c r="I464" s="63"/>
      <c r="J464" s="63"/>
      <c r="K464" s="6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3"/>
      <c r="B465" s="3"/>
      <c r="C465" s="8"/>
      <c r="D465" s="102"/>
      <c r="E465" s="63"/>
      <c r="F465" s="63"/>
      <c r="G465" s="63"/>
      <c r="H465" s="63"/>
      <c r="I465" s="63"/>
      <c r="J465" s="63"/>
      <c r="K465" s="6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3"/>
      <c r="B466" s="3"/>
      <c r="C466" s="8"/>
      <c r="D466" s="102"/>
      <c r="E466" s="63"/>
      <c r="F466" s="63"/>
      <c r="G466" s="63"/>
      <c r="H466" s="63"/>
      <c r="I466" s="63"/>
      <c r="J466" s="63"/>
      <c r="K466" s="6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3"/>
      <c r="B467" s="3"/>
      <c r="C467" s="8"/>
      <c r="D467" s="102"/>
      <c r="E467" s="63"/>
      <c r="F467" s="63"/>
      <c r="G467" s="63"/>
      <c r="H467" s="63"/>
      <c r="I467" s="63"/>
      <c r="J467" s="63"/>
      <c r="K467" s="6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3"/>
      <c r="B468" s="3"/>
      <c r="C468" s="8"/>
      <c r="D468" s="102"/>
      <c r="E468" s="63"/>
      <c r="F468" s="63"/>
      <c r="G468" s="63"/>
      <c r="H468" s="63"/>
      <c r="I468" s="63"/>
      <c r="J468" s="63"/>
      <c r="K468" s="6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3"/>
      <c r="B469" s="3"/>
      <c r="C469" s="8"/>
      <c r="D469" s="102"/>
      <c r="E469" s="63"/>
      <c r="F469" s="63"/>
      <c r="G469" s="63"/>
      <c r="H469" s="63"/>
      <c r="I469" s="63"/>
      <c r="J469" s="63"/>
      <c r="K469" s="6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3"/>
      <c r="B470" s="3"/>
      <c r="C470" s="8"/>
      <c r="D470" s="102"/>
      <c r="E470" s="63"/>
      <c r="F470" s="63"/>
      <c r="G470" s="63"/>
      <c r="H470" s="63"/>
      <c r="I470" s="63"/>
      <c r="J470" s="63"/>
      <c r="K470" s="6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3"/>
      <c r="B471" s="3"/>
      <c r="C471" s="8"/>
      <c r="D471" s="102"/>
      <c r="E471" s="63"/>
      <c r="F471" s="63"/>
      <c r="G471" s="63"/>
      <c r="H471" s="63"/>
      <c r="I471" s="63"/>
      <c r="J471" s="63"/>
      <c r="K471" s="6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3"/>
      <c r="B472" s="3"/>
      <c r="C472" s="8"/>
      <c r="D472" s="102"/>
      <c r="E472" s="63"/>
      <c r="F472" s="63"/>
      <c r="G472" s="63"/>
      <c r="H472" s="63"/>
      <c r="I472" s="63"/>
      <c r="J472" s="63"/>
      <c r="K472" s="6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3"/>
      <c r="B473" s="3"/>
      <c r="C473" s="8"/>
      <c r="D473" s="102"/>
      <c r="E473" s="63"/>
      <c r="F473" s="63"/>
      <c r="G473" s="63"/>
      <c r="H473" s="63"/>
      <c r="I473" s="63"/>
      <c r="J473" s="63"/>
      <c r="K473" s="6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3"/>
      <c r="B474" s="3"/>
      <c r="C474" s="8"/>
      <c r="D474" s="102"/>
      <c r="E474" s="63"/>
      <c r="F474" s="63"/>
      <c r="G474" s="63"/>
      <c r="H474" s="63"/>
      <c r="I474" s="63"/>
      <c r="J474" s="63"/>
      <c r="K474" s="6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3"/>
      <c r="B475" s="3"/>
      <c r="C475" s="8"/>
      <c r="D475" s="102"/>
      <c r="E475" s="63"/>
      <c r="F475" s="63"/>
      <c r="G475" s="63"/>
      <c r="H475" s="63"/>
      <c r="I475" s="63"/>
      <c r="J475" s="63"/>
      <c r="K475" s="6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3"/>
      <c r="B476" s="3"/>
      <c r="C476" s="8"/>
      <c r="D476" s="102"/>
      <c r="E476" s="63"/>
      <c r="F476" s="63"/>
      <c r="G476" s="63"/>
      <c r="H476" s="63"/>
      <c r="I476" s="63"/>
      <c r="J476" s="63"/>
      <c r="K476" s="6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3"/>
      <c r="B477" s="3"/>
      <c r="C477" s="8"/>
      <c r="D477" s="102"/>
      <c r="E477" s="63"/>
      <c r="F477" s="63"/>
      <c r="G477" s="63"/>
      <c r="H477" s="63"/>
      <c r="I477" s="63"/>
      <c r="J477" s="63"/>
      <c r="K477" s="6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3"/>
      <c r="B478" s="3"/>
      <c r="C478" s="8"/>
      <c r="D478" s="102"/>
      <c r="E478" s="63"/>
      <c r="F478" s="63"/>
      <c r="G478" s="63"/>
      <c r="H478" s="63"/>
      <c r="I478" s="63"/>
      <c r="J478" s="63"/>
      <c r="K478" s="6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3"/>
      <c r="B479" s="3"/>
      <c r="C479" s="8"/>
      <c r="D479" s="102"/>
      <c r="E479" s="63"/>
      <c r="F479" s="63"/>
      <c r="G479" s="63"/>
      <c r="H479" s="63"/>
      <c r="I479" s="63"/>
      <c r="J479" s="63"/>
      <c r="K479" s="6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3"/>
      <c r="B480" s="3"/>
      <c r="C480" s="8"/>
      <c r="D480" s="102"/>
      <c r="E480" s="63"/>
      <c r="F480" s="63"/>
      <c r="G480" s="63"/>
      <c r="H480" s="63"/>
      <c r="I480" s="63"/>
      <c r="J480" s="63"/>
      <c r="K480" s="6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3"/>
      <c r="B481" s="3"/>
      <c r="C481" s="8"/>
      <c r="D481" s="102"/>
      <c r="E481" s="63"/>
      <c r="F481" s="63"/>
      <c r="G481" s="63"/>
      <c r="H481" s="63"/>
      <c r="I481" s="63"/>
      <c r="J481" s="63"/>
      <c r="K481" s="6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2"/>
      <c r="W481" s="2"/>
      <c r="X481" s="2"/>
      <c r="Y481" s="2"/>
      <c r="Z481" s="2"/>
      <c r="AA481" s="2"/>
    </row>
    <row r="482" spans="1:27" x14ac:dyDescent="0.25">
      <c r="A482" s="3"/>
      <c r="B482" s="3"/>
      <c r="C482" s="8"/>
      <c r="D482" s="102"/>
      <c r="E482" s="63"/>
      <c r="F482" s="63"/>
      <c r="G482" s="63"/>
      <c r="H482" s="63"/>
      <c r="I482" s="63"/>
      <c r="J482" s="63"/>
      <c r="K482" s="6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3"/>
      <c r="B483" s="3"/>
      <c r="C483" s="8"/>
      <c r="D483" s="102"/>
      <c r="E483" s="63"/>
      <c r="F483" s="63"/>
      <c r="G483" s="63"/>
      <c r="H483" s="63"/>
      <c r="I483" s="63"/>
      <c r="J483" s="63"/>
      <c r="K483" s="6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3"/>
      <c r="B484" s="3"/>
      <c r="C484" s="8"/>
      <c r="D484" s="102"/>
      <c r="E484" s="63"/>
      <c r="F484" s="63"/>
      <c r="G484" s="63"/>
      <c r="H484" s="63"/>
      <c r="I484" s="63"/>
      <c r="J484" s="63"/>
      <c r="K484" s="6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3"/>
      <c r="B485" s="3"/>
      <c r="C485" s="8"/>
      <c r="D485" s="102"/>
      <c r="E485" s="63"/>
      <c r="F485" s="63"/>
      <c r="G485" s="63"/>
      <c r="H485" s="63"/>
      <c r="I485" s="63"/>
      <c r="J485" s="63"/>
      <c r="K485" s="6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3"/>
      <c r="B486" s="3"/>
      <c r="C486" s="8"/>
      <c r="D486" s="102"/>
      <c r="E486" s="63"/>
      <c r="F486" s="63"/>
      <c r="G486" s="63"/>
      <c r="H486" s="63"/>
      <c r="I486" s="63"/>
      <c r="J486" s="63"/>
      <c r="K486" s="6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3"/>
      <c r="B487" s="3"/>
      <c r="C487" s="8"/>
      <c r="D487" s="102"/>
      <c r="E487" s="63"/>
      <c r="F487" s="63"/>
      <c r="G487" s="63"/>
      <c r="H487" s="63"/>
      <c r="I487" s="63"/>
      <c r="J487" s="63"/>
      <c r="K487" s="6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3"/>
      <c r="B488" s="3"/>
      <c r="C488" s="8"/>
      <c r="D488" s="102"/>
      <c r="E488" s="63"/>
      <c r="F488" s="63"/>
      <c r="G488" s="63"/>
      <c r="H488" s="63"/>
      <c r="I488" s="63"/>
      <c r="J488" s="63"/>
      <c r="K488" s="6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3"/>
      <c r="B489" s="3"/>
      <c r="C489" s="8"/>
      <c r="D489" s="102"/>
      <c r="E489" s="63"/>
      <c r="F489" s="63"/>
      <c r="G489" s="63"/>
      <c r="H489" s="63"/>
      <c r="I489" s="63"/>
      <c r="J489" s="63"/>
      <c r="K489" s="6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3"/>
      <c r="B490" s="3"/>
      <c r="C490" s="8"/>
      <c r="D490" s="102"/>
      <c r="E490" s="63"/>
      <c r="F490" s="63"/>
      <c r="G490" s="63"/>
      <c r="H490" s="63"/>
      <c r="I490" s="63"/>
      <c r="J490" s="63"/>
      <c r="K490" s="6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3"/>
      <c r="B491" s="3"/>
      <c r="C491" s="8"/>
      <c r="D491" s="102"/>
      <c r="E491" s="63"/>
      <c r="F491" s="63"/>
      <c r="G491" s="63"/>
      <c r="H491" s="63"/>
      <c r="I491" s="63"/>
      <c r="J491" s="63"/>
      <c r="K491" s="6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3"/>
      <c r="B492" s="3"/>
      <c r="C492" s="8"/>
      <c r="D492" s="102"/>
      <c r="E492" s="63"/>
      <c r="F492" s="63"/>
      <c r="G492" s="63"/>
      <c r="H492" s="63"/>
      <c r="I492" s="63"/>
      <c r="J492" s="63"/>
      <c r="K492" s="6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2"/>
      <c r="W492" s="2"/>
      <c r="X492" s="2"/>
      <c r="Y492" s="2"/>
      <c r="Z492" s="2"/>
      <c r="AA492" s="2"/>
    </row>
    <row r="493" spans="1:27" x14ac:dyDescent="0.25">
      <c r="A493" s="3"/>
      <c r="B493" s="3"/>
      <c r="C493" s="8"/>
      <c r="D493" s="102"/>
      <c r="E493" s="63"/>
      <c r="F493" s="63"/>
      <c r="G493" s="63"/>
      <c r="H493" s="63"/>
      <c r="I493" s="63"/>
      <c r="J493" s="63"/>
      <c r="K493" s="6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2"/>
      <c r="W493" s="2"/>
      <c r="X493" s="2"/>
      <c r="Y493" s="2"/>
      <c r="Z493" s="2"/>
      <c r="AA493" s="2"/>
    </row>
    <row r="494" spans="1:27" x14ac:dyDescent="0.25">
      <c r="A494" s="3"/>
      <c r="B494" s="3"/>
      <c r="C494" s="8"/>
      <c r="D494" s="102"/>
      <c r="E494" s="63"/>
      <c r="F494" s="63"/>
      <c r="G494" s="63"/>
      <c r="H494" s="63"/>
      <c r="I494" s="63"/>
      <c r="J494" s="63"/>
      <c r="K494" s="6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3"/>
      <c r="B495" s="3"/>
      <c r="C495" s="8"/>
      <c r="D495" s="102"/>
      <c r="E495" s="63"/>
      <c r="F495" s="63"/>
      <c r="G495" s="63"/>
      <c r="H495" s="63"/>
      <c r="I495" s="63"/>
      <c r="J495" s="63"/>
      <c r="K495" s="6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3"/>
      <c r="B496" s="3"/>
      <c r="C496" s="8"/>
      <c r="D496" s="102"/>
      <c r="E496" s="63"/>
      <c r="F496" s="63"/>
      <c r="G496" s="63"/>
      <c r="H496" s="63"/>
      <c r="I496" s="63"/>
      <c r="J496" s="63"/>
      <c r="K496" s="6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3"/>
      <c r="B497" s="3"/>
      <c r="C497" s="8"/>
      <c r="D497" s="102"/>
      <c r="E497" s="63"/>
      <c r="F497" s="63"/>
      <c r="G497" s="63"/>
      <c r="H497" s="63"/>
      <c r="I497" s="63"/>
      <c r="J497" s="63"/>
      <c r="K497" s="6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3"/>
      <c r="B498" s="3"/>
      <c r="C498" s="8"/>
      <c r="D498" s="102"/>
      <c r="E498" s="63"/>
      <c r="F498" s="63"/>
      <c r="G498" s="63"/>
      <c r="H498" s="63"/>
      <c r="I498" s="63"/>
      <c r="J498" s="63"/>
      <c r="K498" s="6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3"/>
      <c r="B499" s="3"/>
      <c r="C499" s="8"/>
      <c r="D499" s="102"/>
      <c r="E499" s="63"/>
      <c r="F499" s="63"/>
      <c r="G499" s="63"/>
      <c r="H499" s="63"/>
      <c r="I499" s="63"/>
      <c r="J499" s="63"/>
      <c r="K499" s="6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3"/>
      <c r="B500" s="3"/>
      <c r="C500" s="8"/>
      <c r="D500" s="102"/>
      <c r="E500" s="63"/>
      <c r="F500" s="63"/>
      <c r="G500" s="63"/>
      <c r="H500" s="63"/>
      <c r="I500" s="63"/>
      <c r="J500" s="63"/>
      <c r="K500" s="6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3"/>
      <c r="B501" s="3"/>
      <c r="C501" s="8"/>
      <c r="D501" s="102"/>
      <c r="E501" s="63"/>
      <c r="F501" s="63"/>
      <c r="G501" s="63"/>
      <c r="H501" s="63"/>
      <c r="I501" s="63"/>
      <c r="J501" s="63"/>
      <c r="K501" s="6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3"/>
      <c r="B502" s="3"/>
      <c r="C502" s="8"/>
      <c r="D502" s="102"/>
      <c r="E502" s="63"/>
      <c r="F502" s="63"/>
      <c r="G502" s="63"/>
      <c r="H502" s="63"/>
      <c r="I502" s="63"/>
      <c r="J502" s="63"/>
      <c r="K502" s="6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3"/>
      <c r="B503" s="3"/>
      <c r="C503" s="8"/>
      <c r="D503" s="102"/>
      <c r="E503" s="63"/>
      <c r="F503" s="63"/>
      <c r="G503" s="63"/>
      <c r="H503" s="63"/>
      <c r="I503" s="63"/>
      <c r="J503" s="63"/>
      <c r="K503" s="6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3"/>
      <c r="B504" s="3"/>
      <c r="C504" s="8"/>
      <c r="D504" s="102"/>
      <c r="E504" s="63"/>
      <c r="F504" s="63"/>
      <c r="G504" s="63"/>
      <c r="H504" s="63"/>
      <c r="I504" s="63"/>
      <c r="J504" s="63"/>
      <c r="K504" s="6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3"/>
      <c r="B505" s="3"/>
      <c r="C505" s="8"/>
      <c r="D505" s="102"/>
      <c r="E505" s="63"/>
      <c r="F505" s="63"/>
      <c r="G505" s="63"/>
      <c r="H505" s="63"/>
      <c r="I505" s="63"/>
      <c r="J505" s="63"/>
      <c r="K505" s="6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3"/>
      <c r="B506" s="3"/>
      <c r="C506" s="8"/>
      <c r="D506" s="102"/>
      <c r="E506" s="63"/>
      <c r="F506" s="63"/>
      <c r="G506" s="63"/>
      <c r="H506" s="63"/>
      <c r="I506" s="63"/>
      <c r="J506" s="63"/>
      <c r="K506" s="6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3"/>
      <c r="B507" s="3"/>
      <c r="C507" s="8"/>
      <c r="D507" s="102"/>
      <c r="E507" s="63"/>
      <c r="F507" s="63"/>
      <c r="G507" s="63"/>
      <c r="H507" s="63"/>
      <c r="I507" s="63"/>
      <c r="J507" s="63"/>
      <c r="K507" s="6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3"/>
      <c r="B508" s="3"/>
      <c r="C508" s="8"/>
      <c r="D508" s="102"/>
      <c r="E508" s="63"/>
      <c r="F508" s="63"/>
      <c r="G508" s="63"/>
      <c r="H508" s="63"/>
      <c r="I508" s="63"/>
      <c r="J508" s="63"/>
      <c r="K508" s="6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3"/>
      <c r="B509" s="3"/>
      <c r="C509" s="8"/>
      <c r="D509" s="102"/>
      <c r="E509" s="63"/>
      <c r="F509" s="63"/>
      <c r="G509" s="63"/>
      <c r="H509" s="63"/>
      <c r="I509" s="63"/>
      <c r="J509" s="63"/>
      <c r="K509" s="6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3"/>
      <c r="B510" s="3"/>
      <c r="C510" s="8"/>
      <c r="D510" s="102"/>
      <c r="E510" s="63"/>
      <c r="F510" s="63"/>
      <c r="G510" s="63"/>
      <c r="H510" s="63"/>
      <c r="I510" s="63"/>
      <c r="J510" s="63"/>
      <c r="K510" s="6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3"/>
      <c r="B511" s="3"/>
      <c r="C511" s="8"/>
      <c r="D511" s="102"/>
      <c r="E511" s="63"/>
      <c r="F511" s="63"/>
      <c r="G511" s="63"/>
      <c r="H511" s="63"/>
      <c r="I511" s="63"/>
      <c r="J511" s="63"/>
      <c r="K511" s="6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3"/>
      <c r="B512" s="3"/>
      <c r="C512" s="8"/>
      <c r="D512" s="102"/>
      <c r="E512" s="63"/>
      <c r="F512" s="63"/>
      <c r="G512" s="63"/>
      <c r="H512" s="63"/>
      <c r="I512" s="63"/>
      <c r="J512" s="63"/>
      <c r="K512" s="6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2"/>
      <c r="W512" s="2"/>
      <c r="X512" s="2"/>
      <c r="Y512" s="2"/>
      <c r="Z512" s="2"/>
      <c r="AA512" s="2"/>
    </row>
    <row r="513" spans="1:27" x14ac:dyDescent="0.25">
      <c r="A513" s="3"/>
      <c r="B513" s="3"/>
      <c r="C513" s="8"/>
      <c r="D513" s="102"/>
      <c r="E513" s="63"/>
      <c r="F513" s="63"/>
      <c r="G513" s="63"/>
      <c r="H513" s="63"/>
      <c r="I513" s="63"/>
      <c r="J513" s="63"/>
      <c r="K513" s="6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2"/>
      <c r="W513" s="2"/>
      <c r="X513" s="2"/>
      <c r="Y513" s="2"/>
      <c r="Z513" s="2"/>
      <c r="AA513" s="2"/>
    </row>
    <row r="514" spans="1:27" x14ac:dyDescent="0.25">
      <c r="A514" s="3"/>
      <c r="B514" s="3"/>
      <c r="C514" s="8"/>
      <c r="D514" s="102"/>
      <c r="E514" s="63"/>
      <c r="F514" s="63"/>
      <c r="G514" s="63"/>
      <c r="H514" s="63"/>
      <c r="I514" s="63"/>
      <c r="J514" s="63"/>
      <c r="K514" s="6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3"/>
      <c r="B515" s="3"/>
      <c r="C515" s="8"/>
      <c r="D515" s="102"/>
      <c r="E515" s="63"/>
      <c r="F515" s="63"/>
      <c r="G515" s="63"/>
      <c r="H515" s="63"/>
      <c r="I515" s="63"/>
      <c r="J515" s="63"/>
      <c r="K515" s="6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3"/>
      <c r="B516" s="3"/>
      <c r="C516" s="8"/>
      <c r="D516" s="102"/>
      <c r="E516" s="63"/>
      <c r="F516" s="63"/>
      <c r="G516" s="63"/>
      <c r="H516" s="63"/>
      <c r="I516" s="63"/>
      <c r="J516" s="63"/>
      <c r="K516" s="6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24.75" customHeight="1" x14ac:dyDescent="0.25">
      <c r="A517" s="3"/>
      <c r="B517" s="3"/>
      <c r="C517" s="8"/>
      <c r="D517" s="102"/>
      <c r="E517" s="63"/>
      <c r="F517" s="63"/>
      <c r="G517" s="63"/>
      <c r="H517" s="63"/>
      <c r="I517" s="63"/>
      <c r="J517" s="63"/>
      <c r="K517" s="6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3"/>
      <c r="B518" s="3"/>
      <c r="C518" s="8"/>
      <c r="D518" s="102"/>
      <c r="E518" s="63"/>
      <c r="F518" s="63"/>
      <c r="G518" s="63"/>
      <c r="H518" s="63"/>
      <c r="I518" s="63"/>
      <c r="J518" s="63"/>
      <c r="K518" s="6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3"/>
      <c r="B519" s="3"/>
      <c r="C519" s="8"/>
      <c r="D519" s="102"/>
      <c r="E519" s="63"/>
      <c r="F519" s="63"/>
      <c r="G519" s="63"/>
      <c r="H519" s="63"/>
      <c r="I519" s="63"/>
      <c r="J519" s="63"/>
      <c r="K519" s="6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x14ac:dyDescent="0.25">
      <c r="A520" s="6"/>
      <c r="B520" s="6"/>
      <c r="C520" s="6"/>
      <c r="D520" s="104"/>
      <c r="E520" s="82"/>
      <c r="F520" s="82"/>
      <c r="G520" s="82"/>
      <c r="H520" s="82"/>
      <c r="I520" s="82"/>
      <c r="J520" s="82"/>
      <c r="K520" s="8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E521" s="63"/>
      <c r="F521" s="63"/>
      <c r="G521" s="63"/>
      <c r="H521" s="63"/>
      <c r="I521" s="63"/>
      <c r="J521" s="63"/>
      <c r="K521" s="6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E522" s="63"/>
      <c r="F522" s="63"/>
      <c r="G522" s="63"/>
      <c r="H522" s="63"/>
      <c r="I522" s="63"/>
      <c r="J522" s="63"/>
      <c r="K522" s="6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E523" s="63"/>
      <c r="F523" s="63"/>
      <c r="G523" s="63"/>
      <c r="H523" s="63"/>
      <c r="I523" s="63"/>
      <c r="J523" s="63"/>
      <c r="K523" s="6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E524" s="63"/>
      <c r="F524" s="63"/>
      <c r="G524" s="63"/>
      <c r="H524" s="63"/>
      <c r="I524" s="63"/>
      <c r="J524" s="63"/>
      <c r="K524" s="6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E525" s="63"/>
      <c r="F525" s="63"/>
      <c r="G525" s="63"/>
      <c r="H525" s="63"/>
      <c r="I525" s="63"/>
      <c r="J525" s="63"/>
      <c r="K525" s="6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E526" s="63"/>
      <c r="F526" s="63"/>
      <c r="G526" s="63"/>
      <c r="H526" s="63"/>
      <c r="I526" s="63"/>
      <c r="J526" s="63"/>
      <c r="K526" s="6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E527" s="63"/>
      <c r="F527" s="63"/>
      <c r="G527" s="63"/>
      <c r="H527" s="63"/>
      <c r="I527" s="63"/>
      <c r="J527" s="63"/>
      <c r="K527" s="6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E528" s="63"/>
      <c r="F528" s="63"/>
      <c r="G528" s="63"/>
      <c r="H528" s="63"/>
      <c r="I528" s="63"/>
      <c r="J528" s="63"/>
      <c r="K528" s="6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E529" s="63"/>
      <c r="F529" s="63"/>
      <c r="G529" s="63"/>
      <c r="H529" s="63"/>
      <c r="I529" s="63"/>
      <c r="J529" s="63"/>
      <c r="K529" s="6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E530" s="63"/>
      <c r="F530" s="63"/>
      <c r="G530" s="63"/>
      <c r="H530" s="63"/>
      <c r="I530" s="63"/>
      <c r="J530" s="63"/>
      <c r="K530" s="6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E531" s="63"/>
      <c r="F531" s="63"/>
      <c r="G531" s="63"/>
      <c r="H531" s="63"/>
      <c r="I531" s="63"/>
      <c r="J531" s="63"/>
      <c r="K531" s="6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E532" s="63"/>
      <c r="F532" s="63"/>
      <c r="G532" s="63"/>
      <c r="H532" s="63"/>
      <c r="I532" s="63"/>
      <c r="J532" s="63"/>
      <c r="K532" s="6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E533" s="63"/>
      <c r="F533" s="63"/>
      <c r="G533" s="63"/>
      <c r="H533" s="63"/>
      <c r="I533" s="63"/>
      <c r="J533" s="63"/>
      <c r="K533" s="6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E534" s="63"/>
      <c r="F534" s="63"/>
      <c r="G534" s="63"/>
      <c r="H534" s="63"/>
      <c r="I534" s="63"/>
      <c r="J534" s="63"/>
      <c r="K534" s="6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E535" s="63"/>
      <c r="F535" s="63"/>
      <c r="G535" s="63"/>
      <c r="H535" s="63"/>
      <c r="I535" s="63"/>
      <c r="J535" s="63"/>
      <c r="K535" s="6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E536" s="63"/>
      <c r="F536" s="63"/>
      <c r="G536" s="63"/>
      <c r="H536" s="63"/>
      <c r="I536" s="63"/>
      <c r="J536" s="63"/>
      <c r="K536" s="6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E537" s="63"/>
      <c r="F537" s="63"/>
      <c r="G537" s="63"/>
      <c r="H537" s="63"/>
      <c r="I537" s="63"/>
      <c r="J537" s="63"/>
      <c r="K537" s="6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E538" s="63"/>
      <c r="F538" s="63"/>
      <c r="G538" s="63"/>
      <c r="H538" s="63"/>
      <c r="I538" s="63"/>
      <c r="J538" s="63"/>
      <c r="K538" s="6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E539" s="63"/>
      <c r="F539" s="63"/>
      <c r="G539" s="63"/>
      <c r="H539" s="63"/>
      <c r="I539" s="63"/>
      <c r="J539" s="63"/>
      <c r="K539" s="6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E540" s="63"/>
      <c r="F540" s="63"/>
      <c r="G540" s="63"/>
      <c r="H540" s="63"/>
      <c r="I540" s="63"/>
      <c r="J540" s="63"/>
      <c r="K540" s="6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E541" s="63"/>
      <c r="F541" s="63"/>
      <c r="G541" s="63"/>
      <c r="H541" s="63"/>
      <c r="I541" s="63"/>
      <c r="J541" s="63"/>
      <c r="K541" s="6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E542" s="63"/>
      <c r="F542" s="63"/>
      <c r="G542" s="63"/>
      <c r="H542" s="63"/>
      <c r="I542" s="63"/>
      <c r="J542" s="63"/>
      <c r="K542" s="6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E543" s="63"/>
      <c r="F543" s="63"/>
      <c r="G543" s="63"/>
      <c r="H543" s="63"/>
      <c r="I543" s="63"/>
      <c r="J543" s="63"/>
      <c r="K543" s="6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E544" s="63"/>
      <c r="F544" s="63"/>
      <c r="G544" s="63"/>
      <c r="H544" s="63"/>
      <c r="I544" s="63"/>
      <c r="J544" s="63"/>
      <c r="K544" s="6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E545" s="63"/>
      <c r="F545" s="63"/>
      <c r="G545" s="63"/>
      <c r="H545" s="63"/>
      <c r="I545" s="63"/>
      <c r="J545" s="63"/>
      <c r="K545" s="6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E546" s="63"/>
      <c r="F546" s="63"/>
      <c r="G546" s="63"/>
      <c r="H546" s="63"/>
      <c r="I546" s="63"/>
      <c r="J546" s="63"/>
      <c r="K546" s="6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E547" s="63"/>
      <c r="F547" s="63"/>
      <c r="G547" s="63"/>
      <c r="H547" s="63"/>
      <c r="I547" s="63"/>
      <c r="J547" s="63"/>
      <c r="K547" s="6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E548" s="63"/>
      <c r="F548" s="63"/>
      <c r="G548" s="63"/>
      <c r="H548" s="63"/>
      <c r="I548" s="63"/>
      <c r="J548" s="63"/>
      <c r="K548" s="6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E549" s="63"/>
      <c r="F549" s="63"/>
      <c r="G549" s="63"/>
      <c r="H549" s="63"/>
      <c r="I549" s="63"/>
      <c r="J549" s="63"/>
      <c r="K549" s="6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E550" s="63"/>
      <c r="F550" s="63"/>
      <c r="G550" s="63"/>
      <c r="H550" s="63"/>
      <c r="I550" s="63"/>
      <c r="J550" s="63"/>
      <c r="K550" s="6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E551" s="63"/>
      <c r="F551" s="63"/>
      <c r="G551" s="63"/>
      <c r="H551" s="63"/>
      <c r="I551" s="63"/>
      <c r="J551" s="63"/>
      <c r="K551" s="6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E552" s="63"/>
      <c r="F552" s="63"/>
      <c r="G552" s="63"/>
      <c r="H552" s="63"/>
      <c r="I552" s="63"/>
      <c r="J552" s="63"/>
      <c r="K552" s="6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E553" s="63"/>
      <c r="F553" s="63"/>
      <c r="G553" s="63"/>
      <c r="H553" s="63"/>
      <c r="I553" s="63"/>
      <c r="J553" s="63"/>
      <c r="K553" s="6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E554" s="63"/>
      <c r="F554" s="63"/>
      <c r="G554" s="63"/>
      <c r="H554" s="63"/>
      <c r="I554" s="63"/>
      <c r="J554" s="63"/>
      <c r="K554" s="6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E555" s="63"/>
      <c r="F555" s="63"/>
      <c r="G555" s="63"/>
      <c r="H555" s="63"/>
      <c r="I555" s="63"/>
      <c r="J555" s="63"/>
      <c r="K555" s="6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E556" s="63"/>
      <c r="F556" s="63"/>
      <c r="G556" s="63"/>
      <c r="H556" s="63"/>
      <c r="I556" s="63"/>
      <c r="J556" s="63"/>
      <c r="K556" s="6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E557" s="63"/>
      <c r="F557" s="63"/>
      <c r="G557" s="63"/>
      <c r="H557" s="63"/>
      <c r="I557" s="63"/>
      <c r="J557" s="63"/>
      <c r="K557" s="6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E558" s="63"/>
      <c r="F558" s="63"/>
      <c r="G558" s="63"/>
      <c r="H558" s="63"/>
      <c r="I558" s="63"/>
      <c r="J558" s="63"/>
      <c r="K558" s="6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E559" s="63"/>
      <c r="F559" s="63"/>
      <c r="G559" s="63"/>
      <c r="H559" s="63"/>
      <c r="I559" s="63"/>
      <c r="J559" s="63"/>
      <c r="K559" s="6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E560" s="63"/>
      <c r="F560" s="63"/>
      <c r="G560" s="63"/>
      <c r="H560" s="63"/>
      <c r="I560" s="63"/>
      <c r="J560" s="63"/>
      <c r="K560" s="6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E561" s="63"/>
      <c r="F561" s="63"/>
      <c r="G561" s="63"/>
      <c r="H561" s="63"/>
      <c r="I561" s="63"/>
      <c r="J561" s="63"/>
      <c r="K561" s="6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E562" s="63"/>
      <c r="F562" s="63"/>
      <c r="G562" s="63"/>
      <c r="H562" s="63"/>
      <c r="I562" s="63"/>
      <c r="J562" s="63"/>
      <c r="K562" s="6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E563" s="63"/>
      <c r="F563" s="63"/>
      <c r="G563" s="63"/>
      <c r="H563" s="63"/>
      <c r="I563" s="63"/>
      <c r="J563" s="63"/>
      <c r="K563" s="6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E564" s="63"/>
      <c r="F564" s="63"/>
      <c r="G564" s="63"/>
      <c r="H564" s="63"/>
      <c r="I564" s="63"/>
      <c r="J564" s="63"/>
      <c r="K564" s="6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E565" s="63"/>
      <c r="F565" s="63"/>
      <c r="G565" s="63"/>
      <c r="H565" s="63"/>
      <c r="I565" s="63"/>
      <c r="J565" s="63"/>
      <c r="K565" s="6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E566" s="63"/>
      <c r="F566" s="63"/>
      <c r="G566" s="63"/>
      <c r="H566" s="63"/>
      <c r="I566" s="63"/>
      <c r="J566" s="63"/>
      <c r="K566" s="6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E567" s="63"/>
      <c r="F567" s="63"/>
      <c r="G567" s="63"/>
      <c r="H567" s="63"/>
      <c r="I567" s="63"/>
      <c r="J567" s="63"/>
      <c r="K567" s="6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E568" s="63"/>
      <c r="F568" s="63"/>
      <c r="G568" s="63"/>
      <c r="H568" s="63"/>
      <c r="I568" s="63"/>
      <c r="J568" s="63"/>
      <c r="K568" s="6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E569" s="63"/>
      <c r="F569" s="63"/>
      <c r="G569" s="63"/>
      <c r="H569" s="63"/>
      <c r="I569" s="63"/>
      <c r="J569" s="63"/>
      <c r="K569" s="6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E570" s="63"/>
      <c r="F570" s="63"/>
      <c r="G570" s="63"/>
      <c r="H570" s="63"/>
      <c r="I570" s="63"/>
      <c r="J570" s="63"/>
      <c r="K570" s="6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E571" s="63"/>
      <c r="F571" s="63"/>
      <c r="G571" s="63"/>
      <c r="H571" s="63"/>
      <c r="I571" s="63"/>
      <c r="J571" s="63"/>
      <c r="K571" s="6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E572" s="63"/>
      <c r="F572" s="63"/>
      <c r="G572" s="63"/>
      <c r="H572" s="63"/>
      <c r="I572" s="63"/>
      <c r="J572" s="63"/>
      <c r="K572" s="6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E573" s="63"/>
      <c r="F573" s="63"/>
      <c r="G573" s="63"/>
      <c r="H573" s="63"/>
      <c r="I573" s="63"/>
      <c r="J573" s="63"/>
      <c r="K573" s="6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E574" s="63"/>
      <c r="F574" s="63"/>
      <c r="G574" s="63"/>
      <c r="H574" s="63"/>
      <c r="I574" s="63"/>
      <c r="J574" s="63"/>
      <c r="K574" s="6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E575" s="63"/>
      <c r="F575" s="63"/>
      <c r="G575" s="63"/>
      <c r="H575" s="63"/>
      <c r="I575" s="63"/>
      <c r="J575" s="63"/>
      <c r="K575" s="6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E576" s="63"/>
      <c r="F576" s="63"/>
      <c r="G576" s="63"/>
      <c r="H576" s="63"/>
      <c r="I576" s="63"/>
      <c r="J576" s="63"/>
      <c r="K576" s="6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E577" s="63"/>
      <c r="F577" s="63"/>
      <c r="G577" s="63"/>
      <c r="H577" s="63"/>
      <c r="I577" s="63"/>
      <c r="J577" s="63"/>
      <c r="K577" s="6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E578" s="63"/>
      <c r="F578" s="63"/>
      <c r="G578" s="63"/>
      <c r="H578" s="63"/>
      <c r="I578" s="63"/>
      <c r="J578" s="63"/>
      <c r="K578" s="6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E579" s="63"/>
      <c r="F579" s="63"/>
      <c r="G579" s="63"/>
      <c r="H579" s="63"/>
      <c r="I579" s="63"/>
      <c r="J579" s="63"/>
      <c r="K579" s="6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E580" s="63"/>
      <c r="F580" s="63"/>
      <c r="G580" s="63"/>
      <c r="H580" s="63"/>
      <c r="I580" s="63"/>
      <c r="J580" s="63"/>
      <c r="K580" s="6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E581" s="63"/>
      <c r="F581" s="63"/>
      <c r="G581" s="63"/>
      <c r="H581" s="63"/>
      <c r="I581" s="63"/>
      <c r="J581" s="63"/>
      <c r="K581" s="6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E582" s="63"/>
      <c r="F582" s="63"/>
      <c r="G582" s="63"/>
      <c r="H582" s="63"/>
      <c r="I582" s="63"/>
      <c r="J582" s="63"/>
      <c r="K582" s="6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E583" s="63"/>
      <c r="F583" s="63"/>
      <c r="G583" s="63"/>
      <c r="H583" s="63"/>
      <c r="I583" s="63"/>
      <c r="J583" s="63"/>
      <c r="K583" s="6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E584" s="63"/>
      <c r="F584" s="63"/>
      <c r="G584" s="63"/>
      <c r="H584" s="63"/>
      <c r="I584" s="63"/>
      <c r="J584" s="63"/>
      <c r="K584" s="6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E585" s="63"/>
      <c r="F585" s="63"/>
      <c r="G585" s="63"/>
      <c r="H585" s="63"/>
      <c r="I585" s="63"/>
      <c r="J585" s="63"/>
      <c r="K585" s="6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E586" s="63"/>
      <c r="F586" s="63"/>
      <c r="G586" s="63"/>
      <c r="H586" s="63"/>
      <c r="I586" s="63"/>
      <c r="J586" s="63"/>
      <c r="K586" s="6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E587" s="63"/>
      <c r="F587" s="63"/>
      <c r="G587" s="63"/>
      <c r="H587" s="63"/>
      <c r="I587" s="63"/>
      <c r="J587" s="63"/>
      <c r="K587" s="6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E588" s="63"/>
      <c r="F588" s="63"/>
      <c r="G588" s="63"/>
      <c r="H588" s="63"/>
      <c r="I588" s="63"/>
      <c r="J588" s="63"/>
      <c r="K588" s="6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E589" s="63"/>
      <c r="F589" s="63"/>
      <c r="G589" s="63"/>
      <c r="H589" s="63"/>
      <c r="I589" s="63"/>
      <c r="J589" s="63"/>
      <c r="K589" s="6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E590" s="63"/>
      <c r="F590" s="63"/>
      <c r="G590" s="63"/>
      <c r="H590" s="63"/>
      <c r="I590" s="63"/>
      <c r="J590" s="63"/>
      <c r="K590" s="6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E591" s="63"/>
      <c r="F591" s="63"/>
      <c r="G591" s="63"/>
      <c r="H591" s="63"/>
      <c r="I591" s="63"/>
      <c r="J591" s="63"/>
      <c r="K591" s="6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E592" s="63"/>
      <c r="F592" s="63"/>
      <c r="G592" s="63"/>
      <c r="H592" s="63"/>
      <c r="I592" s="63"/>
      <c r="J592" s="63"/>
      <c r="K592" s="6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E593" s="63"/>
      <c r="F593" s="63"/>
      <c r="G593" s="63"/>
      <c r="H593" s="63"/>
      <c r="I593" s="63"/>
      <c r="J593" s="63"/>
      <c r="K593" s="6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E594" s="63"/>
      <c r="F594" s="63"/>
      <c r="G594" s="63"/>
      <c r="H594" s="63"/>
      <c r="I594" s="63"/>
      <c r="J594" s="63"/>
      <c r="K594" s="6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E595" s="63"/>
      <c r="F595" s="63"/>
      <c r="G595" s="63"/>
      <c r="H595" s="63"/>
      <c r="I595" s="63"/>
      <c r="J595" s="63"/>
      <c r="K595" s="6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E596" s="63"/>
      <c r="F596" s="63"/>
      <c r="G596" s="63"/>
      <c r="H596" s="63"/>
      <c r="I596" s="63"/>
      <c r="J596" s="63"/>
      <c r="K596" s="6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E597" s="63"/>
      <c r="F597" s="63"/>
      <c r="G597" s="63"/>
      <c r="H597" s="63"/>
      <c r="I597" s="63"/>
      <c r="J597" s="63"/>
      <c r="K597" s="6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E598" s="63"/>
      <c r="F598" s="63"/>
      <c r="G598" s="63"/>
      <c r="H598" s="63"/>
      <c r="I598" s="63"/>
      <c r="J598" s="63"/>
      <c r="K598" s="6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E599" s="63"/>
      <c r="F599" s="63"/>
      <c r="G599" s="63"/>
      <c r="H599" s="63"/>
      <c r="I599" s="63"/>
      <c r="J599" s="63"/>
      <c r="K599" s="6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E600" s="63"/>
      <c r="F600" s="63"/>
      <c r="G600" s="63"/>
      <c r="H600" s="63"/>
      <c r="I600" s="63"/>
      <c r="J600" s="63"/>
      <c r="K600" s="6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E601" s="63"/>
      <c r="F601" s="63"/>
      <c r="G601" s="63"/>
      <c r="H601" s="63"/>
      <c r="I601" s="63"/>
      <c r="J601" s="63"/>
      <c r="K601" s="6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E602" s="63"/>
      <c r="F602" s="63"/>
      <c r="G602" s="63"/>
      <c r="H602" s="63"/>
      <c r="I602" s="63"/>
      <c r="J602" s="63"/>
      <c r="K602" s="6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E603" s="63"/>
      <c r="F603" s="63"/>
      <c r="G603" s="63"/>
      <c r="H603" s="63"/>
      <c r="I603" s="63"/>
      <c r="J603" s="63"/>
      <c r="K603" s="6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E604" s="63"/>
      <c r="F604" s="63"/>
      <c r="G604" s="63"/>
      <c r="H604" s="63"/>
      <c r="I604" s="63"/>
      <c r="J604" s="63"/>
      <c r="K604" s="6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E605" s="63"/>
      <c r="F605" s="63"/>
      <c r="G605" s="63"/>
      <c r="H605" s="63"/>
      <c r="I605" s="63"/>
      <c r="J605" s="63"/>
      <c r="K605" s="6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E606" s="63"/>
      <c r="F606" s="63"/>
      <c r="G606" s="63"/>
      <c r="H606" s="63"/>
      <c r="I606" s="63"/>
      <c r="J606" s="63"/>
      <c r="K606" s="6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E607" s="63"/>
      <c r="F607" s="63"/>
      <c r="G607" s="63"/>
      <c r="H607" s="63"/>
      <c r="I607" s="63"/>
      <c r="J607" s="63"/>
      <c r="K607" s="6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E608" s="63"/>
      <c r="F608" s="63"/>
      <c r="G608" s="63"/>
      <c r="H608" s="63"/>
      <c r="I608" s="63"/>
      <c r="J608" s="63"/>
      <c r="K608" s="6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E609" s="63"/>
      <c r="F609" s="63"/>
      <c r="G609" s="63"/>
      <c r="H609" s="63"/>
      <c r="I609" s="63"/>
      <c r="J609" s="63"/>
      <c r="K609" s="6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E610" s="63"/>
      <c r="F610" s="63"/>
      <c r="G610" s="63"/>
      <c r="H610" s="63"/>
      <c r="I610" s="63"/>
      <c r="J610" s="63"/>
      <c r="K610" s="6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E611" s="63"/>
      <c r="F611" s="63"/>
      <c r="G611" s="63"/>
      <c r="H611" s="63"/>
      <c r="I611" s="63"/>
      <c r="J611" s="63"/>
      <c r="K611" s="6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E612" s="63"/>
      <c r="F612" s="63"/>
      <c r="G612" s="63"/>
      <c r="H612" s="63"/>
      <c r="I612" s="63"/>
      <c r="J612" s="63"/>
      <c r="K612" s="6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E613" s="63"/>
      <c r="F613" s="63"/>
      <c r="G613" s="63"/>
      <c r="H613" s="63"/>
      <c r="I613" s="63"/>
      <c r="J613" s="63"/>
      <c r="K613" s="6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E614" s="63"/>
      <c r="F614" s="63"/>
      <c r="G614" s="63"/>
      <c r="H614" s="63"/>
      <c r="I614" s="63"/>
      <c r="J614" s="63"/>
      <c r="K614" s="6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E615" s="63"/>
      <c r="F615" s="63"/>
      <c r="G615" s="63"/>
      <c r="H615" s="63"/>
      <c r="I615" s="63"/>
      <c r="J615" s="63"/>
      <c r="K615" s="6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E616" s="63"/>
      <c r="F616" s="63"/>
      <c r="G616" s="63"/>
      <c r="H616" s="63"/>
      <c r="I616" s="63"/>
      <c r="J616" s="63"/>
      <c r="K616" s="6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E617" s="63"/>
      <c r="F617" s="63"/>
      <c r="G617" s="63"/>
      <c r="H617" s="63"/>
      <c r="I617" s="63"/>
      <c r="J617" s="63"/>
      <c r="K617" s="6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E618" s="63"/>
      <c r="F618" s="63"/>
      <c r="G618" s="63"/>
      <c r="H618" s="63"/>
      <c r="I618" s="63"/>
      <c r="J618" s="63"/>
      <c r="K618" s="6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E619" s="63"/>
      <c r="F619" s="63"/>
      <c r="G619" s="63"/>
      <c r="H619" s="63"/>
      <c r="I619" s="63"/>
      <c r="J619" s="63"/>
      <c r="K619" s="6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E620" s="63"/>
      <c r="F620" s="63"/>
      <c r="G620" s="63"/>
      <c r="H620" s="63"/>
      <c r="I620" s="63"/>
      <c r="J620" s="63"/>
      <c r="K620" s="6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E621" s="63"/>
      <c r="F621" s="63"/>
      <c r="G621" s="63"/>
      <c r="H621" s="63"/>
      <c r="I621" s="63"/>
      <c r="J621" s="63"/>
      <c r="K621" s="6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E622" s="63"/>
      <c r="F622" s="63"/>
      <c r="G622" s="63"/>
      <c r="H622" s="63"/>
      <c r="I622" s="63"/>
      <c r="J622" s="63"/>
      <c r="K622" s="6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E623" s="63"/>
      <c r="F623" s="63"/>
      <c r="G623" s="63"/>
      <c r="H623" s="63"/>
      <c r="I623" s="63"/>
      <c r="J623" s="63"/>
      <c r="K623" s="6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E624" s="63"/>
      <c r="F624" s="63"/>
      <c r="G624" s="63"/>
      <c r="H624" s="63"/>
      <c r="I624" s="63"/>
      <c r="J624" s="63"/>
      <c r="K624" s="6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E625" s="63"/>
      <c r="F625" s="63"/>
      <c r="G625" s="63"/>
      <c r="H625" s="63"/>
      <c r="I625" s="63"/>
      <c r="J625" s="63"/>
      <c r="K625" s="6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E626" s="63"/>
      <c r="F626" s="63"/>
      <c r="G626" s="63"/>
      <c r="H626" s="63"/>
      <c r="I626" s="63"/>
      <c r="J626" s="63"/>
      <c r="K626" s="6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E627" s="63"/>
      <c r="F627" s="63"/>
      <c r="G627" s="63"/>
      <c r="H627" s="63"/>
      <c r="I627" s="63"/>
      <c r="J627" s="63"/>
      <c r="K627" s="6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E628" s="63"/>
      <c r="F628" s="63"/>
      <c r="G628" s="63"/>
      <c r="H628" s="63"/>
      <c r="I628" s="63"/>
      <c r="J628" s="63"/>
      <c r="K628" s="6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E629" s="63"/>
      <c r="F629" s="63"/>
      <c r="G629" s="63"/>
      <c r="H629" s="63"/>
      <c r="I629" s="63"/>
      <c r="J629" s="63"/>
      <c r="K629" s="6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E630" s="63"/>
      <c r="F630" s="63"/>
      <c r="G630" s="63"/>
      <c r="H630" s="63"/>
      <c r="I630" s="63"/>
      <c r="J630" s="63"/>
      <c r="K630" s="6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E631" s="63"/>
      <c r="F631" s="63"/>
      <c r="G631" s="63"/>
      <c r="H631" s="63"/>
      <c r="I631" s="63"/>
      <c r="J631" s="63"/>
      <c r="K631" s="6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E632" s="63"/>
      <c r="F632" s="63"/>
      <c r="G632" s="63"/>
      <c r="H632" s="63"/>
      <c r="I632" s="63"/>
      <c r="J632" s="63"/>
      <c r="K632" s="6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E633" s="63"/>
      <c r="F633" s="63"/>
      <c r="G633" s="63"/>
      <c r="H633" s="63"/>
      <c r="I633" s="63"/>
      <c r="J633" s="63"/>
      <c r="K633" s="6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E634" s="63"/>
      <c r="F634" s="63"/>
      <c r="G634" s="63"/>
      <c r="H634" s="63"/>
      <c r="I634" s="63"/>
      <c r="J634" s="63"/>
      <c r="K634" s="6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E635" s="63"/>
      <c r="F635" s="63"/>
      <c r="G635" s="63"/>
      <c r="H635" s="63"/>
      <c r="I635" s="63"/>
      <c r="J635" s="63"/>
      <c r="K635" s="6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E636" s="63"/>
      <c r="F636" s="63"/>
      <c r="G636" s="63"/>
      <c r="H636" s="63"/>
      <c r="I636" s="63"/>
      <c r="J636" s="63"/>
      <c r="K636" s="6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E637" s="63"/>
      <c r="F637" s="63"/>
      <c r="G637" s="63"/>
      <c r="H637" s="63"/>
      <c r="I637" s="63"/>
      <c r="J637" s="63"/>
      <c r="K637" s="6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E638" s="63"/>
      <c r="F638" s="63"/>
      <c r="G638" s="63"/>
      <c r="H638" s="63"/>
      <c r="I638" s="63"/>
      <c r="J638" s="63"/>
      <c r="K638" s="6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E639" s="63"/>
      <c r="F639" s="63"/>
      <c r="G639" s="63"/>
      <c r="H639" s="63"/>
      <c r="I639" s="63"/>
      <c r="J639" s="63"/>
      <c r="K639" s="6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E640" s="63"/>
      <c r="F640" s="63"/>
      <c r="G640" s="63"/>
      <c r="H640" s="63"/>
      <c r="I640" s="63"/>
      <c r="J640" s="63"/>
      <c r="K640" s="6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E641" s="63"/>
      <c r="F641" s="63"/>
      <c r="G641" s="63"/>
      <c r="H641" s="63"/>
      <c r="I641" s="63"/>
      <c r="J641" s="63"/>
      <c r="K641" s="6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E642" s="63"/>
      <c r="F642" s="63"/>
      <c r="G642" s="63"/>
      <c r="H642" s="63"/>
      <c r="I642" s="63"/>
      <c r="J642" s="63"/>
      <c r="K642" s="6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E643" s="63"/>
      <c r="F643" s="63"/>
      <c r="G643" s="63"/>
      <c r="H643" s="63"/>
      <c r="I643" s="63"/>
      <c r="J643" s="63"/>
      <c r="K643" s="6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E644" s="63"/>
      <c r="F644" s="63"/>
      <c r="G644" s="63"/>
      <c r="H644" s="63"/>
      <c r="I644" s="63"/>
      <c r="J644" s="63"/>
      <c r="K644" s="6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E645" s="63"/>
      <c r="F645" s="63"/>
      <c r="G645" s="63"/>
      <c r="H645" s="63"/>
      <c r="I645" s="63"/>
      <c r="J645" s="63"/>
      <c r="K645" s="6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E646" s="63"/>
      <c r="F646" s="63"/>
      <c r="G646" s="63"/>
      <c r="H646" s="63"/>
      <c r="I646" s="63"/>
      <c r="J646" s="63"/>
      <c r="K646" s="6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E647" s="63"/>
      <c r="F647" s="63"/>
      <c r="G647" s="63"/>
      <c r="H647" s="63"/>
      <c r="I647" s="63"/>
      <c r="J647" s="63"/>
      <c r="K647" s="6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E648" s="63"/>
      <c r="F648" s="63"/>
      <c r="G648" s="63"/>
      <c r="H648" s="63"/>
      <c r="I648" s="63"/>
      <c r="J648" s="63"/>
      <c r="K648" s="6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E649" s="63"/>
      <c r="F649" s="63"/>
      <c r="G649" s="63"/>
      <c r="H649" s="63"/>
      <c r="I649" s="63"/>
      <c r="J649" s="63"/>
      <c r="K649" s="6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E650" s="63"/>
      <c r="F650" s="63"/>
      <c r="G650" s="63"/>
      <c r="H650" s="63"/>
      <c r="I650" s="63"/>
      <c r="J650" s="63"/>
      <c r="K650" s="6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E651" s="63"/>
      <c r="F651" s="63"/>
      <c r="G651" s="63"/>
      <c r="H651" s="63"/>
      <c r="I651" s="63"/>
      <c r="J651" s="63"/>
      <c r="K651" s="6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E652" s="63"/>
      <c r="F652" s="63"/>
      <c r="G652" s="63"/>
      <c r="H652" s="63"/>
      <c r="I652" s="63"/>
      <c r="J652" s="63"/>
      <c r="K652" s="6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E653" s="63"/>
      <c r="F653" s="63"/>
      <c r="G653" s="63"/>
      <c r="H653" s="63"/>
      <c r="I653" s="63"/>
      <c r="J653" s="63"/>
      <c r="K653" s="6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E654" s="63"/>
      <c r="F654" s="63"/>
      <c r="G654" s="63"/>
      <c r="H654" s="63"/>
      <c r="I654" s="63"/>
      <c r="J654" s="63"/>
      <c r="K654" s="6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E655" s="63"/>
      <c r="F655" s="63"/>
      <c r="G655" s="63"/>
      <c r="H655" s="63"/>
      <c r="I655" s="63"/>
      <c r="J655" s="63"/>
      <c r="K655" s="6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E656" s="63"/>
      <c r="F656" s="63"/>
      <c r="G656" s="63"/>
      <c r="H656" s="63"/>
      <c r="I656" s="63"/>
      <c r="J656" s="63"/>
      <c r="K656" s="6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E657" s="63"/>
      <c r="F657" s="63"/>
      <c r="G657" s="63"/>
      <c r="H657" s="63"/>
      <c r="I657" s="63"/>
      <c r="J657" s="63"/>
      <c r="K657" s="6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E658" s="63"/>
      <c r="F658" s="63"/>
      <c r="G658" s="63"/>
      <c r="H658" s="63"/>
      <c r="I658" s="63"/>
      <c r="J658" s="63"/>
      <c r="K658" s="6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E659" s="63"/>
      <c r="F659" s="63"/>
      <c r="G659" s="63"/>
      <c r="H659" s="63"/>
      <c r="I659" s="63"/>
      <c r="J659" s="63"/>
      <c r="K659" s="6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E660" s="63"/>
      <c r="F660" s="63"/>
      <c r="G660" s="63"/>
      <c r="H660" s="63"/>
      <c r="I660" s="63"/>
      <c r="J660" s="63"/>
      <c r="K660" s="6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E661" s="63"/>
      <c r="F661" s="63"/>
      <c r="G661" s="63"/>
      <c r="H661" s="63"/>
      <c r="I661" s="63"/>
      <c r="J661" s="63"/>
      <c r="K661" s="6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E662" s="63"/>
      <c r="F662" s="63"/>
      <c r="G662" s="63"/>
      <c r="H662" s="63"/>
      <c r="I662" s="63"/>
      <c r="J662" s="63"/>
      <c r="K662" s="6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E663" s="63"/>
      <c r="F663" s="63"/>
      <c r="G663" s="63"/>
      <c r="H663" s="63"/>
      <c r="I663" s="63"/>
      <c r="J663" s="63"/>
      <c r="K663" s="6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E664" s="63"/>
      <c r="F664" s="63"/>
      <c r="G664" s="63"/>
      <c r="H664" s="63"/>
      <c r="I664" s="63"/>
      <c r="J664" s="63"/>
      <c r="K664" s="6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E665" s="63"/>
      <c r="F665" s="63"/>
      <c r="G665" s="63"/>
      <c r="H665" s="63"/>
      <c r="I665" s="63"/>
      <c r="J665" s="63"/>
      <c r="K665" s="6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E666" s="63"/>
      <c r="F666" s="63"/>
      <c r="G666" s="63"/>
      <c r="H666" s="63"/>
      <c r="I666" s="63"/>
      <c r="J666" s="63"/>
      <c r="K666" s="6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E667" s="63"/>
      <c r="F667" s="63"/>
      <c r="G667" s="63"/>
      <c r="H667" s="63"/>
      <c r="I667" s="63"/>
      <c r="J667" s="63"/>
      <c r="K667" s="6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E668" s="63"/>
      <c r="F668" s="63"/>
      <c r="G668" s="63"/>
      <c r="H668" s="63"/>
      <c r="I668" s="63"/>
      <c r="J668" s="63"/>
      <c r="K668" s="6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E669" s="63"/>
      <c r="F669" s="63"/>
      <c r="G669" s="63"/>
      <c r="H669" s="63"/>
      <c r="I669" s="63"/>
      <c r="J669" s="63"/>
      <c r="K669" s="6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E670" s="63"/>
      <c r="F670" s="63"/>
      <c r="G670" s="63"/>
      <c r="H670" s="63"/>
      <c r="I670" s="63"/>
      <c r="J670" s="63"/>
      <c r="K670" s="6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E671" s="63"/>
      <c r="F671" s="63"/>
      <c r="G671" s="63"/>
      <c r="H671" s="63"/>
      <c r="I671" s="63"/>
      <c r="J671" s="63"/>
      <c r="K671" s="6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E672" s="63"/>
      <c r="F672" s="63"/>
      <c r="G672" s="63"/>
      <c r="H672" s="63"/>
      <c r="I672" s="63"/>
      <c r="J672" s="63"/>
      <c r="K672" s="6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E673" s="63"/>
      <c r="F673" s="63"/>
      <c r="G673" s="63"/>
      <c r="H673" s="63"/>
      <c r="I673" s="63"/>
      <c r="J673" s="63"/>
      <c r="K673" s="6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E674" s="63"/>
      <c r="F674" s="63"/>
      <c r="G674" s="63"/>
      <c r="H674" s="63"/>
      <c r="I674" s="63"/>
      <c r="J674" s="63"/>
      <c r="K674" s="6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E675" s="63"/>
      <c r="F675" s="63"/>
      <c r="G675" s="63"/>
      <c r="H675" s="63"/>
      <c r="I675" s="63"/>
      <c r="J675" s="63"/>
      <c r="K675" s="6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E676" s="63"/>
      <c r="F676" s="63"/>
      <c r="G676" s="63"/>
      <c r="H676" s="63"/>
      <c r="I676" s="63"/>
      <c r="J676" s="63"/>
      <c r="K676" s="6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E677" s="63"/>
      <c r="F677" s="63"/>
      <c r="G677" s="63"/>
      <c r="H677" s="63"/>
      <c r="I677" s="63"/>
      <c r="J677" s="63"/>
      <c r="K677" s="6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E678" s="63"/>
      <c r="F678" s="63"/>
      <c r="G678" s="63"/>
      <c r="H678" s="63"/>
      <c r="I678" s="63"/>
      <c r="J678" s="63"/>
      <c r="K678" s="6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E679" s="63"/>
      <c r="F679" s="63"/>
      <c r="G679" s="63"/>
      <c r="H679" s="63"/>
      <c r="I679" s="63"/>
      <c r="J679" s="63"/>
      <c r="K679" s="6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E680" s="63"/>
      <c r="F680" s="63"/>
      <c r="G680" s="63"/>
      <c r="H680" s="63"/>
      <c r="I680" s="63"/>
      <c r="J680" s="63"/>
      <c r="K680" s="6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E681" s="63"/>
      <c r="F681" s="63"/>
      <c r="G681" s="63"/>
      <c r="H681" s="63"/>
      <c r="I681" s="63"/>
      <c r="J681" s="63"/>
      <c r="K681" s="6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E682" s="63"/>
      <c r="F682" s="63"/>
      <c r="G682" s="63"/>
      <c r="H682" s="63"/>
      <c r="I682" s="63"/>
      <c r="J682" s="63"/>
      <c r="K682" s="6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E683" s="63"/>
      <c r="F683" s="63"/>
      <c r="G683" s="63"/>
      <c r="H683" s="63"/>
      <c r="I683" s="63"/>
      <c r="J683" s="63"/>
      <c r="K683" s="6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E684" s="63"/>
      <c r="F684" s="63"/>
      <c r="G684" s="63"/>
      <c r="H684" s="63"/>
      <c r="I684" s="63"/>
      <c r="J684" s="63"/>
      <c r="K684" s="6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E685" s="63"/>
      <c r="F685" s="63"/>
      <c r="G685" s="63"/>
      <c r="H685" s="63"/>
      <c r="I685" s="63"/>
      <c r="J685" s="63"/>
      <c r="K685" s="6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E686" s="63"/>
      <c r="F686" s="63"/>
      <c r="G686" s="63"/>
      <c r="H686" s="63"/>
      <c r="I686" s="63"/>
      <c r="J686" s="63"/>
      <c r="K686" s="6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E687" s="63"/>
      <c r="F687" s="63"/>
      <c r="G687" s="63"/>
      <c r="H687" s="63"/>
      <c r="I687" s="63"/>
      <c r="J687" s="63"/>
      <c r="K687" s="6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E688" s="63"/>
      <c r="F688" s="63"/>
      <c r="G688" s="63"/>
      <c r="H688" s="63"/>
      <c r="I688" s="63"/>
      <c r="J688" s="63"/>
      <c r="K688" s="6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E689" s="63"/>
      <c r="F689" s="63"/>
      <c r="G689" s="63"/>
      <c r="H689" s="63"/>
      <c r="I689" s="63"/>
      <c r="J689" s="63"/>
      <c r="K689" s="6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E690" s="63"/>
      <c r="F690" s="63"/>
      <c r="G690" s="63"/>
      <c r="H690" s="63"/>
      <c r="I690" s="63"/>
      <c r="J690" s="63"/>
      <c r="K690" s="6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E691" s="63"/>
      <c r="F691" s="63"/>
      <c r="G691" s="63"/>
      <c r="H691" s="63"/>
      <c r="I691" s="63"/>
      <c r="J691" s="63"/>
      <c r="K691" s="6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E692" s="63"/>
      <c r="F692" s="63"/>
      <c r="G692" s="63"/>
      <c r="H692" s="63"/>
      <c r="I692" s="63"/>
      <c r="J692" s="63"/>
      <c r="K692" s="6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E693" s="63"/>
      <c r="F693" s="63"/>
      <c r="G693" s="63"/>
      <c r="H693" s="63"/>
      <c r="I693" s="63"/>
      <c r="J693" s="63"/>
      <c r="K693" s="6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E694" s="63"/>
      <c r="F694" s="63"/>
      <c r="G694" s="63"/>
      <c r="H694" s="63"/>
      <c r="I694" s="63"/>
      <c r="J694" s="63"/>
      <c r="K694" s="6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E695" s="63"/>
      <c r="F695" s="63"/>
      <c r="G695" s="63"/>
      <c r="H695" s="63"/>
      <c r="I695" s="63"/>
      <c r="J695" s="63"/>
      <c r="K695" s="6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E696" s="63"/>
      <c r="F696" s="63"/>
      <c r="G696" s="63"/>
      <c r="H696" s="63"/>
      <c r="I696" s="63"/>
      <c r="J696" s="63"/>
      <c r="K696" s="6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E697" s="63"/>
      <c r="F697" s="63"/>
      <c r="G697" s="63"/>
      <c r="H697" s="63"/>
      <c r="I697" s="63"/>
      <c r="J697" s="63"/>
      <c r="K697" s="6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E698" s="63"/>
      <c r="F698" s="63"/>
      <c r="G698" s="63"/>
      <c r="H698" s="63"/>
      <c r="I698" s="63"/>
      <c r="J698" s="63"/>
      <c r="K698" s="6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E699" s="63"/>
      <c r="F699" s="63"/>
      <c r="G699" s="63"/>
      <c r="H699" s="63"/>
      <c r="I699" s="63"/>
      <c r="J699" s="63"/>
      <c r="K699" s="6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E700" s="63"/>
      <c r="F700" s="63"/>
      <c r="G700" s="63"/>
      <c r="H700" s="63"/>
      <c r="I700" s="63"/>
      <c r="J700" s="63"/>
      <c r="K700" s="6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E701" s="63"/>
      <c r="F701" s="63"/>
      <c r="G701" s="63"/>
      <c r="H701" s="63"/>
      <c r="I701" s="63"/>
      <c r="J701" s="63"/>
      <c r="K701" s="6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E702" s="63"/>
      <c r="F702" s="63"/>
      <c r="G702" s="63"/>
      <c r="H702" s="63"/>
      <c r="I702" s="63"/>
      <c r="J702" s="63"/>
      <c r="K702" s="6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E703" s="63"/>
      <c r="F703" s="63"/>
      <c r="G703" s="63"/>
      <c r="H703" s="63"/>
      <c r="I703" s="63"/>
      <c r="J703" s="63"/>
      <c r="K703" s="6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E704" s="63"/>
      <c r="F704" s="63"/>
      <c r="G704" s="63"/>
      <c r="H704" s="63"/>
      <c r="I704" s="63"/>
      <c r="J704" s="63"/>
      <c r="K704" s="6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E705" s="63"/>
      <c r="F705" s="63"/>
      <c r="G705" s="63"/>
      <c r="H705" s="63"/>
      <c r="I705" s="63"/>
      <c r="J705" s="63"/>
      <c r="K705" s="6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E706" s="63"/>
      <c r="F706" s="63"/>
      <c r="G706" s="63"/>
      <c r="H706" s="63"/>
      <c r="I706" s="63"/>
      <c r="J706" s="63"/>
      <c r="K706" s="6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E707" s="63"/>
      <c r="F707" s="63"/>
      <c r="G707" s="63"/>
      <c r="H707" s="63"/>
      <c r="I707" s="63"/>
      <c r="J707" s="63"/>
      <c r="K707" s="6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E708" s="63"/>
      <c r="F708" s="63"/>
      <c r="G708" s="63"/>
      <c r="H708" s="63"/>
      <c r="I708" s="63"/>
      <c r="J708" s="63"/>
      <c r="K708" s="6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E709" s="63"/>
      <c r="F709" s="63"/>
      <c r="G709" s="63"/>
      <c r="H709" s="63"/>
      <c r="I709" s="63"/>
      <c r="J709" s="63"/>
      <c r="K709" s="6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E710" s="63"/>
      <c r="F710" s="63"/>
      <c r="G710" s="63"/>
      <c r="H710" s="63"/>
      <c r="I710" s="63"/>
      <c r="J710" s="63"/>
      <c r="K710" s="6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E711" s="63"/>
      <c r="F711" s="63"/>
      <c r="G711" s="63"/>
      <c r="H711" s="63"/>
      <c r="I711" s="63"/>
      <c r="J711" s="63"/>
      <c r="K711" s="6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E712" s="63"/>
      <c r="F712" s="63"/>
      <c r="G712" s="63"/>
      <c r="H712" s="63"/>
      <c r="I712" s="63"/>
      <c r="J712" s="63"/>
      <c r="K712" s="6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E713" s="63"/>
      <c r="F713" s="63"/>
      <c r="G713" s="63"/>
      <c r="H713" s="63"/>
      <c r="I713" s="63"/>
      <c r="J713" s="63"/>
      <c r="K713" s="6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E714" s="63"/>
      <c r="F714" s="63"/>
      <c r="G714" s="63"/>
      <c r="H714" s="63"/>
      <c r="I714" s="63"/>
      <c r="J714" s="63"/>
      <c r="K714" s="6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E715" s="63"/>
      <c r="F715" s="63"/>
      <c r="G715" s="63"/>
      <c r="H715" s="63"/>
      <c r="I715" s="63"/>
      <c r="J715" s="63"/>
      <c r="K715" s="6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E716" s="63"/>
      <c r="F716" s="63"/>
      <c r="G716" s="63"/>
      <c r="H716" s="63"/>
      <c r="I716" s="63"/>
      <c r="J716" s="63"/>
      <c r="K716" s="6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E717" s="63"/>
      <c r="F717" s="63"/>
      <c r="G717" s="63"/>
      <c r="H717" s="63"/>
      <c r="I717" s="63"/>
      <c r="J717" s="63"/>
      <c r="K717" s="6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E718" s="63"/>
      <c r="F718" s="63"/>
      <c r="G718" s="63"/>
      <c r="H718" s="63"/>
      <c r="I718" s="63"/>
      <c r="J718" s="63"/>
      <c r="K718" s="6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E719" s="63"/>
      <c r="F719" s="63"/>
      <c r="G719" s="63"/>
      <c r="H719" s="63"/>
      <c r="I719" s="63"/>
      <c r="J719" s="63"/>
      <c r="K719" s="6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E720" s="63"/>
      <c r="F720" s="63"/>
      <c r="G720" s="63"/>
      <c r="H720" s="63"/>
      <c r="I720" s="63"/>
      <c r="J720" s="63"/>
      <c r="K720" s="6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E721" s="63"/>
      <c r="F721" s="63"/>
      <c r="G721" s="63"/>
      <c r="H721" s="63"/>
      <c r="I721" s="63"/>
      <c r="J721" s="63"/>
      <c r="K721" s="6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E722" s="63"/>
      <c r="F722" s="63"/>
      <c r="G722" s="63"/>
      <c r="H722" s="63"/>
      <c r="I722" s="63"/>
      <c r="J722" s="63"/>
      <c r="K722" s="6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E723" s="63"/>
      <c r="F723" s="63"/>
      <c r="G723" s="63"/>
      <c r="H723" s="63"/>
      <c r="I723" s="63"/>
      <c r="J723" s="63"/>
      <c r="K723" s="6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E724" s="63"/>
      <c r="F724" s="63"/>
      <c r="G724" s="63"/>
      <c r="H724" s="63"/>
      <c r="I724" s="63"/>
      <c r="J724" s="63"/>
      <c r="K724" s="6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E725" s="63"/>
      <c r="F725" s="63"/>
      <c r="G725" s="63"/>
      <c r="H725" s="63"/>
      <c r="I725" s="63"/>
      <c r="J725" s="63"/>
      <c r="K725" s="6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E726" s="63"/>
      <c r="F726" s="63"/>
      <c r="G726" s="63"/>
      <c r="H726" s="63"/>
      <c r="I726" s="63"/>
      <c r="J726" s="63"/>
      <c r="K726" s="6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E727" s="63"/>
      <c r="F727" s="63"/>
      <c r="G727" s="63"/>
      <c r="H727" s="63"/>
      <c r="I727" s="63"/>
      <c r="J727" s="63"/>
      <c r="K727" s="6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E728" s="63"/>
      <c r="F728" s="63"/>
      <c r="G728" s="63"/>
      <c r="H728" s="63"/>
      <c r="I728" s="63"/>
      <c r="J728" s="63"/>
      <c r="K728" s="6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E729" s="63"/>
      <c r="F729" s="63"/>
      <c r="G729" s="63"/>
      <c r="H729" s="63"/>
      <c r="I729" s="63"/>
      <c r="J729" s="63"/>
      <c r="K729" s="6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E730" s="63"/>
      <c r="F730" s="63"/>
      <c r="G730" s="63"/>
      <c r="H730" s="63"/>
      <c r="I730" s="63"/>
      <c r="J730" s="63"/>
      <c r="K730" s="6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E731" s="63"/>
      <c r="F731" s="63"/>
      <c r="G731" s="63"/>
      <c r="H731" s="63"/>
      <c r="I731" s="63"/>
      <c r="J731" s="63"/>
      <c r="K731" s="6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E732" s="63"/>
      <c r="F732" s="63"/>
      <c r="G732" s="63"/>
      <c r="H732" s="63"/>
      <c r="I732" s="63"/>
      <c r="J732" s="63"/>
      <c r="K732" s="6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E733" s="63"/>
      <c r="F733" s="63"/>
      <c r="G733" s="63"/>
      <c r="H733" s="63"/>
      <c r="I733" s="63"/>
      <c r="J733" s="63"/>
      <c r="K733" s="6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E734" s="63"/>
      <c r="F734" s="63"/>
      <c r="G734" s="63"/>
      <c r="H734" s="63"/>
      <c r="I734" s="63"/>
      <c r="J734" s="63"/>
      <c r="K734" s="6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E735" s="63"/>
      <c r="F735" s="63"/>
      <c r="G735" s="63"/>
      <c r="H735" s="63"/>
      <c r="I735" s="63"/>
      <c r="J735" s="63"/>
      <c r="K735" s="6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E736" s="63"/>
      <c r="F736" s="63"/>
      <c r="G736" s="63"/>
      <c r="H736" s="63"/>
      <c r="I736" s="63"/>
      <c r="J736" s="63"/>
      <c r="K736" s="6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E737" s="63"/>
      <c r="F737" s="63"/>
      <c r="G737" s="63"/>
      <c r="H737" s="63"/>
      <c r="I737" s="63"/>
      <c r="J737" s="63"/>
      <c r="K737" s="6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E738" s="63"/>
      <c r="F738" s="63"/>
      <c r="G738" s="63"/>
      <c r="H738" s="63"/>
      <c r="I738" s="63"/>
      <c r="J738" s="63"/>
      <c r="K738" s="6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E739" s="63"/>
      <c r="F739" s="63"/>
      <c r="G739" s="63"/>
      <c r="H739" s="63"/>
      <c r="I739" s="63"/>
      <c r="J739" s="63"/>
      <c r="K739" s="6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E740" s="63"/>
      <c r="F740" s="63"/>
      <c r="G740" s="63"/>
      <c r="H740" s="63"/>
      <c r="I740" s="63"/>
      <c r="J740" s="63"/>
      <c r="K740" s="6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E741" s="63"/>
      <c r="F741" s="63"/>
      <c r="G741" s="63"/>
      <c r="H741" s="63"/>
      <c r="I741" s="63"/>
      <c r="J741" s="63"/>
      <c r="K741" s="6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E742" s="63"/>
      <c r="F742" s="63"/>
      <c r="G742" s="63"/>
      <c r="H742" s="63"/>
      <c r="I742" s="63"/>
      <c r="J742" s="63"/>
      <c r="K742" s="6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E743" s="63"/>
      <c r="F743" s="63"/>
      <c r="G743" s="63"/>
      <c r="H743" s="63"/>
      <c r="I743" s="63"/>
      <c r="J743" s="63"/>
      <c r="K743" s="6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E744" s="63"/>
      <c r="F744" s="63"/>
      <c r="G744" s="63"/>
      <c r="H744" s="63"/>
      <c r="I744" s="63"/>
      <c r="J744" s="63"/>
      <c r="K744" s="6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E745" s="63"/>
      <c r="F745" s="63"/>
      <c r="G745" s="63"/>
      <c r="H745" s="63"/>
      <c r="I745" s="63"/>
      <c r="J745" s="63"/>
      <c r="K745" s="6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E746" s="63"/>
      <c r="F746" s="63"/>
      <c r="G746" s="63"/>
      <c r="H746" s="63"/>
      <c r="I746" s="63"/>
      <c r="J746" s="63"/>
      <c r="K746" s="6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E747" s="63"/>
      <c r="F747" s="63"/>
      <c r="G747" s="63"/>
      <c r="H747" s="63"/>
      <c r="I747" s="63"/>
      <c r="J747" s="63"/>
      <c r="K747" s="6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E748" s="63"/>
      <c r="F748" s="63"/>
      <c r="G748" s="63"/>
      <c r="H748" s="63"/>
      <c r="I748" s="63"/>
      <c r="J748" s="63"/>
      <c r="K748" s="6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E749" s="63"/>
      <c r="F749" s="63"/>
      <c r="G749" s="63"/>
      <c r="H749" s="63"/>
      <c r="I749" s="63"/>
      <c r="J749" s="63"/>
      <c r="K749" s="6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E750" s="63"/>
      <c r="F750" s="63"/>
      <c r="G750" s="63"/>
      <c r="H750" s="63"/>
      <c r="I750" s="63"/>
      <c r="J750" s="63"/>
      <c r="K750" s="6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E751" s="63"/>
      <c r="F751" s="63"/>
      <c r="G751" s="63"/>
      <c r="H751" s="63"/>
      <c r="I751" s="63"/>
      <c r="J751" s="63"/>
      <c r="K751" s="6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E752" s="63"/>
      <c r="F752" s="63"/>
      <c r="G752" s="63"/>
      <c r="H752" s="63"/>
      <c r="I752" s="63"/>
      <c r="J752" s="63"/>
      <c r="K752" s="6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E753" s="63"/>
      <c r="F753" s="63"/>
      <c r="G753" s="63"/>
      <c r="H753" s="63"/>
      <c r="I753" s="63"/>
      <c r="J753" s="63"/>
      <c r="K753" s="6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E754" s="63"/>
      <c r="F754" s="63"/>
      <c r="G754" s="63"/>
      <c r="H754" s="63"/>
      <c r="I754" s="63"/>
      <c r="J754" s="63"/>
      <c r="K754" s="6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E755" s="63"/>
      <c r="F755" s="63"/>
      <c r="G755" s="63"/>
      <c r="H755" s="63"/>
      <c r="I755" s="63"/>
      <c r="J755" s="63"/>
      <c r="K755" s="6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E756" s="63"/>
      <c r="F756" s="63"/>
      <c r="G756" s="63"/>
      <c r="H756" s="63"/>
      <c r="I756" s="63"/>
      <c r="J756" s="63"/>
      <c r="K756" s="6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E757" s="63"/>
      <c r="F757" s="63"/>
      <c r="G757" s="63"/>
      <c r="H757" s="63"/>
      <c r="I757" s="63"/>
      <c r="J757" s="63"/>
      <c r="K757" s="6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E758" s="63"/>
      <c r="F758" s="63"/>
      <c r="G758" s="63"/>
      <c r="H758" s="63"/>
      <c r="I758" s="63"/>
      <c r="J758" s="63"/>
      <c r="K758" s="6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E759" s="63"/>
      <c r="F759" s="63"/>
      <c r="G759" s="63"/>
      <c r="H759" s="63"/>
      <c r="I759" s="63"/>
      <c r="J759" s="63"/>
      <c r="K759" s="6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E760" s="63"/>
      <c r="F760" s="63"/>
      <c r="G760" s="63"/>
      <c r="H760" s="63"/>
      <c r="I760" s="63"/>
      <c r="J760" s="63"/>
      <c r="K760" s="6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E761" s="63"/>
      <c r="F761" s="63"/>
      <c r="G761" s="63"/>
      <c r="H761" s="63"/>
      <c r="I761" s="63"/>
      <c r="J761" s="63"/>
      <c r="K761" s="6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E762" s="63"/>
      <c r="F762" s="63"/>
      <c r="G762" s="63"/>
      <c r="H762" s="63"/>
      <c r="I762" s="63"/>
      <c r="J762" s="63"/>
      <c r="K762" s="6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E763" s="63"/>
      <c r="F763" s="63"/>
      <c r="G763" s="63"/>
      <c r="H763" s="63"/>
      <c r="I763" s="63"/>
      <c r="J763" s="63"/>
      <c r="K763" s="6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E764" s="63"/>
      <c r="F764" s="63"/>
      <c r="G764" s="63"/>
      <c r="H764" s="63"/>
      <c r="I764" s="63"/>
      <c r="J764" s="63"/>
      <c r="K764" s="6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E765" s="63"/>
      <c r="F765" s="63"/>
      <c r="G765" s="63"/>
      <c r="H765" s="63"/>
      <c r="I765" s="63"/>
      <c r="J765" s="63"/>
      <c r="K765" s="6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E766" s="63"/>
      <c r="F766" s="63"/>
      <c r="G766" s="63"/>
      <c r="H766" s="63"/>
      <c r="I766" s="63"/>
      <c r="J766" s="63"/>
      <c r="K766" s="6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E767" s="63"/>
      <c r="F767" s="63"/>
      <c r="G767" s="63"/>
      <c r="H767" s="63"/>
      <c r="I767" s="63"/>
      <c r="J767" s="63"/>
      <c r="K767" s="6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E768" s="63"/>
      <c r="F768" s="63"/>
      <c r="G768" s="63"/>
      <c r="H768" s="63"/>
      <c r="I768" s="63"/>
      <c r="J768" s="63"/>
      <c r="K768" s="6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E769" s="63"/>
      <c r="F769" s="63"/>
      <c r="G769" s="63"/>
      <c r="H769" s="63"/>
      <c r="I769" s="63"/>
      <c r="J769" s="63"/>
      <c r="K769" s="6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E770" s="63"/>
      <c r="F770" s="63"/>
      <c r="G770" s="63"/>
      <c r="H770" s="63"/>
      <c r="I770" s="63"/>
      <c r="J770" s="63"/>
      <c r="K770" s="6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E771" s="63"/>
      <c r="F771" s="63"/>
      <c r="G771" s="63"/>
      <c r="H771" s="63"/>
      <c r="I771" s="63"/>
      <c r="J771" s="63"/>
      <c r="K771" s="6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E772" s="63"/>
      <c r="F772" s="63"/>
      <c r="G772" s="63"/>
      <c r="H772" s="63"/>
      <c r="I772" s="63"/>
      <c r="J772" s="63"/>
      <c r="K772" s="6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E773" s="63"/>
      <c r="F773" s="63"/>
      <c r="G773" s="63"/>
      <c r="H773" s="63"/>
      <c r="I773" s="63"/>
      <c r="J773" s="63"/>
      <c r="K773" s="6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E774" s="63"/>
      <c r="F774" s="63"/>
      <c r="G774" s="63"/>
      <c r="H774" s="63"/>
      <c r="I774" s="63"/>
      <c r="J774" s="63"/>
      <c r="K774" s="6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E775" s="63"/>
      <c r="F775" s="63"/>
      <c r="G775" s="63"/>
      <c r="H775" s="63"/>
      <c r="I775" s="63"/>
      <c r="J775" s="63"/>
      <c r="K775" s="6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E776" s="63"/>
      <c r="F776" s="63"/>
      <c r="G776" s="63"/>
      <c r="H776" s="63"/>
      <c r="I776" s="63"/>
      <c r="J776" s="63"/>
      <c r="K776" s="6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E777" s="63"/>
      <c r="F777" s="63"/>
      <c r="G777" s="63"/>
      <c r="H777" s="63"/>
      <c r="I777" s="63"/>
      <c r="J777" s="63"/>
      <c r="K777" s="6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E778" s="63"/>
      <c r="F778" s="63"/>
      <c r="G778" s="63"/>
      <c r="H778" s="63"/>
      <c r="I778" s="63"/>
      <c r="J778" s="63"/>
      <c r="K778" s="6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E779" s="63"/>
      <c r="F779" s="63"/>
      <c r="G779" s="63"/>
      <c r="H779" s="63"/>
      <c r="I779" s="63"/>
      <c r="J779" s="63"/>
      <c r="K779" s="6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E780" s="63"/>
      <c r="F780" s="63"/>
      <c r="G780" s="63"/>
      <c r="H780" s="63"/>
      <c r="I780" s="63"/>
      <c r="J780" s="63"/>
      <c r="K780" s="6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E781" s="63"/>
      <c r="F781" s="63"/>
      <c r="G781" s="63"/>
      <c r="H781" s="63"/>
      <c r="I781" s="63"/>
      <c r="J781" s="63"/>
      <c r="K781" s="6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E782" s="63"/>
      <c r="F782" s="63"/>
      <c r="G782" s="63"/>
      <c r="H782" s="63"/>
      <c r="I782" s="63"/>
      <c r="J782" s="63"/>
      <c r="K782" s="6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E783" s="63"/>
      <c r="F783" s="63"/>
      <c r="G783" s="63"/>
      <c r="H783" s="63"/>
      <c r="I783" s="63"/>
      <c r="J783" s="63"/>
      <c r="K783" s="6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E784" s="63"/>
      <c r="F784" s="63"/>
      <c r="G784" s="63"/>
      <c r="H784" s="63"/>
      <c r="I784" s="63"/>
      <c r="J784" s="63"/>
      <c r="K784" s="6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E785" s="63"/>
      <c r="F785" s="63"/>
      <c r="G785" s="63"/>
      <c r="H785" s="63"/>
      <c r="I785" s="63"/>
      <c r="J785" s="63"/>
      <c r="K785" s="6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E786" s="63"/>
      <c r="F786" s="63"/>
      <c r="G786" s="63"/>
      <c r="H786" s="63"/>
      <c r="I786" s="63"/>
      <c r="J786" s="63"/>
      <c r="K786" s="6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E787" s="63"/>
      <c r="F787" s="63"/>
      <c r="G787" s="63"/>
      <c r="H787" s="63"/>
      <c r="I787" s="63"/>
      <c r="J787" s="63"/>
      <c r="K787" s="6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E788" s="63"/>
      <c r="F788" s="63"/>
      <c r="G788" s="63"/>
      <c r="H788" s="63"/>
      <c r="I788" s="63"/>
      <c r="J788" s="63"/>
      <c r="K788" s="6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E789" s="63"/>
      <c r="F789" s="63"/>
      <c r="G789" s="63"/>
      <c r="H789" s="63"/>
      <c r="I789" s="63"/>
      <c r="J789" s="63"/>
      <c r="K789" s="6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E790" s="63"/>
      <c r="F790" s="63"/>
      <c r="G790" s="63"/>
      <c r="H790" s="63"/>
      <c r="I790" s="63"/>
      <c r="J790" s="63"/>
      <c r="K790" s="6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E791" s="63"/>
      <c r="F791" s="63"/>
      <c r="G791" s="63"/>
      <c r="H791" s="63"/>
      <c r="I791" s="63"/>
      <c r="J791" s="63"/>
      <c r="K791" s="6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E792" s="63"/>
      <c r="F792" s="63"/>
      <c r="G792" s="63"/>
      <c r="H792" s="63"/>
      <c r="I792" s="63"/>
      <c r="J792" s="63"/>
      <c r="K792" s="6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E793" s="63"/>
      <c r="F793" s="63"/>
      <c r="G793" s="63"/>
      <c r="H793" s="63"/>
      <c r="I793" s="63"/>
      <c r="J793" s="63"/>
      <c r="K793" s="6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E794" s="63"/>
      <c r="F794" s="63"/>
      <c r="G794" s="63"/>
      <c r="H794" s="63"/>
      <c r="I794" s="63"/>
      <c r="J794" s="63"/>
      <c r="K794" s="6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E795" s="63"/>
      <c r="F795" s="63"/>
      <c r="G795" s="63"/>
      <c r="H795" s="63"/>
      <c r="I795" s="63"/>
      <c r="J795" s="63"/>
      <c r="K795" s="6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E796" s="63"/>
      <c r="F796" s="63"/>
      <c r="G796" s="63"/>
      <c r="H796" s="63"/>
      <c r="I796" s="63"/>
      <c r="J796" s="63"/>
      <c r="K796" s="6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E797" s="63"/>
      <c r="F797" s="63"/>
      <c r="G797" s="63"/>
      <c r="H797" s="63"/>
      <c r="I797" s="63"/>
      <c r="J797" s="63"/>
      <c r="K797" s="6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E798" s="63"/>
      <c r="F798" s="63"/>
      <c r="G798" s="63"/>
      <c r="H798" s="63"/>
      <c r="I798" s="63"/>
      <c r="J798" s="63"/>
      <c r="K798" s="6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E799" s="63"/>
      <c r="F799" s="63"/>
      <c r="G799" s="63"/>
      <c r="H799" s="63"/>
      <c r="I799" s="63"/>
      <c r="J799" s="63"/>
      <c r="K799" s="6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E800" s="63"/>
      <c r="F800" s="63"/>
      <c r="G800" s="63"/>
      <c r="H800" s="63"/>
      <c r="I800" s="63"/>
      <c r="J800" s="63"/>
      <c r="K800" s="6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E801" s="63"/>
      <c r="F801" s="63"/>
      <c r="G801" s="63"/>
      <c r="H801" s="63"/>
      <c r="I801" s="63"/>
      <c r="J801" s="63"/>
      <c r="K801" s="6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E802" s="63"/>
      <c r="F802" s="63"/>
      <c r="G802" s="63"/>
      <c r="H802" s="63"/>
      <c r="I802" s="63"/>
      <c r="J802" s="63"/>
      <c r="K802" s="6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E803" s="63"/>
      <c r="F803" s="63"/>
      <c r="G803" s="63"/>
      <c r="H803" s="63"/>
      <c r="I803" s="63"/>
      <c r="J803" s="63"/>
      <c r="K803" s="6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E804" s="63"/>
      <c r="F804" s="63"/>
      <c r="G804" s="63"/>
      <c r="H804" s="63"/>
      <c r="I804" s="63"/>
      <c r="J804" s="63"/>
      <c r="K804" s="6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E805" s="63"/>
      <c r="F805" s="63"/>
      <c r="G805" s="63"/>
      <c r="H805" s="63"/>
      <c r="I805" s="63"/>
      <c r="J805" s="63"/>
      <c r="K805" s="6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E806" s="63"/>
      <c r="F806" s="63"/>
      <c r="G806" s="63"/>
      <c r="H806" s="63"/>
      <c r="I806" s="63"/>
      <c r="J806" s="63"/>
      <c r="K806" s="6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E807" s="63"/>
      <c r="F807" s="63"/>
      <c r="G807" s="63"/>
      <c r="H807" s="63"/>
      <c r="I807" s="63"/>
      <c r="J807" s="63"/>
      <c r="K807" s="6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E808" s="63"/>
      <c r="F808" s="63"/>
      <c r="G808" s="63"/>
      <c r="H808" s="63"/>
      <c r="I808" s="63"/>
      <c r="J808" s="63"/>
      <c r="K808" s="6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E809" s="63"/>
      <c r="F809" s="63"/>
      <c r="G809" s="63"/>
      <c r="H809" s="63"/>
      <c r="I809" s="63"/>
      <c r="J809" s="63"/>
      <c r="K809" s="6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E810" s="63"/>
      <c r="F810" s="63"/>
      <c r="G810" s="63"/>
      <c r="H810" s="63"/>
      <c r="I810" s="63"/>
      <c r="J810" s="63"/>
      <c r="K810" s="6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E811" s="63"/>
      <c r="F811" s="63"/>
      <c r="G811" s="63"/>
      <c r="H811" s="63"/>
      <c r="I811" s="63"/>
      <c r="J811" s="63"/>
      <c r="K811" s="6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E812" s="63"/>
      <c r="F812" s="63"/>
      <c r="G812" s="63"/>
      <c r="H812" s="63"/>
      <c r="I812" s="63"/>
      <c r="J812" s="63"/>
      <c r="K812" s="6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E813" s="63"/>
      <c r="F813" s="63"/>
      <c r="G813" s="63"/>
      <c r="H813" s="63"/>
      <c r="I813" s="63"/>
      <c r="J813" s="63"/>
      <c r="K813" s="6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E814" s="63"/>
      <c r="F814" s="63"/>
      <c r="G814" s="63"/>
      <c r="H814" s="63"/>
      <c r="I814" s="63"/>
      <c r="J814" s="63"/>
      <c r="K814" s="6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E815" s="63"/>
      <c r="F815" s="63"/>
      <c r="G815" s="63"/>
      <c r="H815" s="63"/>
      <c r="I815" s="63"/>
      <c r="J815" s="63"/>
      <c r="K815" s="6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E816" s="63"/>
      <c r="F816" s="63"/>
      <c r="G816" s="63"/>
      <c r="H816" s="63"/>
      <c r="I816" s="63"/>
      <c r="J816" s="63"/>
      <c r="K816" s="6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E817" s="63"/>
      <c r="F817" s="63"/>
      <c r="G817" s="63"/>
      <c r="H817" s="63"/>
      <c r="I817" s="63"/>
      <c r="J817" s="63"/>
      <c r="K817" s="6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E818" s="63"/>
      <c r="F818" s="63"/>
      <c r="G818" s="63"/>
      <c r="H818" s="63"/>
      <c r="I818" s="63"/>
      <c r="J818" s="63"/>
      <c r="K818" s="6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E819" s="63"/>
      <c r="F819" s="63"/>
      <c r="G819" s="63"/>
      <c r="H819" s="63"/>
      <c r="I819" s="63"/>
      <c r="J819" s="63"/>
      <c r="K819" s="6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E820" s="63"/>
      <c r="F820" s="63"/>
      <c r="G820" s="63"/>
      <c r="H820" s="63"/>
      <c r="I820" s="63"/>
      <c r="J820" s="63"/>
      <c r="K820" s="6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E821" s="63"/>
      <c r="F821" s="63"/>
      <c r="G821" s="63"/>
      <c r="H821" s="63"/>
      <c r="I821" s="63"/>
      <c r="J821" s="63"/>
      <c r="K821" s="6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E822" s="63"/>
      <c r="F822" s="63"/>
      <c r="G822" s="63"/>
      <c r="H822" s="63"/>
      <c r="I822" s="63"/>
      <c r="J822" s="63"/>
      <c r="K822" s="6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E823" s="63"/>
      <c r="F823" s="63"/>
      <c r="G823" s="63"/>
      <c r="H823" s="63"/>
      <c r="I823" s="63"/>
      <c r="J823" s="63"/>
      <c r="K823" s="6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E824" s="63"/>
      <c r="F824" s="63"/>
      <c r="G824" s="63"/>
      <c r="H824" s="63"/>
      <c r="I824" s="63"/>
      <c r="J824" s="63"/>
      <c r="K824" s="6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E825" s="63"/>
      <c r="F825" s="63"/>
      <c r="G825" s="63"/>
      <c r="H825" s="63"/>
      <c r="I825" s="63"/>
      <c r="J825" s="63"/>
      <c r="K825" s="6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E826" s="63"/>
      <c r="F826" s="63"/>
      <c r="G826" s="63"/>
      <c r="H826" s="63"/>
      <c r="I826" s="63"/>
      <c r="J826" s="63"/>
      <c r="K826" s="6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E827" s="63"/>
      <c r="F827" s="63"/>
      <c r="G827" s="63"/>
      <c r="H827" s="63"/>
      <c r="I827" s="63"/>
      <c r="J827" s="63"/>
      <c r="K827" s="6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E828" s="63"/>
      <c r="F828" s="63"/>
      <c r="G828" s="63"/>
      <c r="H828" s="63"/>
      <c r="I828" s="63"/>
      <c r="J828" s="63"/>
      <c r="K828" s="6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E829" s="63"/>
      <c r="F829" s="63"/>
      <c r="G829" s="63"/>
      <c r="H829" s="63"/>
      <c r="I829" s="63"/>
      <c r="J829" s="63"/>
      <c r="K829" s="6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E830" s="63"/>
      <c r="F830" s="63"/>
      <c r="G830" s="63"/>
      <c r="H830" s="63"/>
      <c r="I830" s="63"/>
      <c r="J830" s="63"/>
      <c r="K830" s="6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E831" s="63"/>
      <c r="F831" s="63"/>
      <c r="G831" s="63"/>
      <c r="H831" s="63"/>
      <c r="I831" s="63"/>
      <c r="J831" s="63"/>
      <c r="K831" s="6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E832" s="63"/>
      <c r="F832" s="63"/>
      <c r="G832" s="63"/>
      <c r="H832" s="63"/>
      <c r="I832" s="63"/>
      <c r="J832" s="63"/>
      <c r="K832" s="6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E833" s="63"/>
      <c r="F833" s="63"/>
      <c r="G833" s="63"/>
      <c r="H833" s="63"/>
      <c r="I833" s="63"/>
      <c r="J833" s="63"/>
      <c r="K833" s="6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E834" s="63"/>
      <c r="F834" s="63"/>
      <c r="G834" s="63"/>
      <c r="H834" s="63"/>
      <c r="I834" s="63"/>
      <c r="J834" s="63"/>
      <c r="K834" s="6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E835" s="63"/>
      <c r="F835" s="63"/>
      <c r="G835" s="63"/>
      <c r="H835" s="63"/>
      <c r="I835" s="63"/>
      <c r="J835" s="63"/>
      <c r="K835" s="6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E836" s="63"/>
      <c r="F836" s="63"/>
      <c r="G836" s="63"/>
      <c r="H836" s="63"/>
      <c r="I836" s="63"/>
      <c r="J836" s="63"/>
      <c r="K836" s="6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E837" s="63"/>
      <c r="F837" s="63"/>
      <c r="G837" s="63"/>
      <c r="H837" s="63"/>
      <c r="I837" s="63"/>
      <c r="J837" s="63"/>
      <c r="K837" s="6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E838" s="63"/>
      <c r="F838" s="63"/>
      <c r="G838" s="63"/>
      <c r="H838" s="63"/>
      <c r="I838" s="63"/>
      <c r="J838" s="63"/>
      <c r="K838" s="6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E839" s="63"/>
      <c r="F839" s="63"/>
      <c r="G839" s="63"/>
      <c r="H839" s="63"/>
      <c r="I839" s="63"/>
      <c r="J839" s="63"/>
      <c r="K839" s="6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E840" s="63"/>
      <c r="F840" s="63"/>
      <c r="G840" s="63"/>
      <c r="H840" s="63"/>
      <c r="I840" s="63"/>
      <c r="J840" s="63"/>
      <c r="K840" s="6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E841" s="63"/>
      <c r="F841" s="63"/>
      <c r="G841" s="63"/>
      <c r="H841" s="63"/>
      <c r="I841" s="63"/>
      <c r="J841" s="63"/>
      <c r="K841" s="6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E842" s="63"/>
      <c r="F842" s="63"/>
      <c r="G842" s="63"/>
      <c r="H842" s="63"/>
      <c r="I842" s="63"/>
      <c r="J842" s="63"/>
      <c r="K842" s="6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E843" s="63"/>
      <c r="F843" s="63"/>
      <c r="G843" s="63"/>
      <c r="H843" s="63"/>
      <c r="I843" s="63"/>
      <c r="J843" s="63"/>
      <c r="K843" s="6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E844" s="63"/>
      <c r="F844" s="63"/>
      <c r="G844" s="63"/>
      <c r="H844" s="63"/>
      <c r="I844" s="63"/>
      <c r="J844" s="63"/>
      <c r="K844" s="6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E845" s="63"/>
      <c r="F845" s="63"/>
      <c r="G845" s="63"/>
      <c r="H845" s="63"/>
      <c r="I845" s="63"/>
      <c r="J845" s="63"/>
      <c r="K845" s="6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E846" s="63"/>
      <c r="F846" s="63"/>
      <c r="G846" s="63"/>
      <c r="H846" s="63"/>
      <c r="I846" s="63"/>
      <c r="J846" s="63"/>
      <c r="K846" s="6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E847" s="63"/>
      <c r="F847" s="63"/>
      <c r="G847" s="63"/>
      <c r="H847" s="63"/>
      <c r="I847" s="63"/>
      <c r="J847" s="63"/>
      <c r="K847" s="6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E848" s="63"/>
      <c r="F848" s="63"/>
      <c r="G848" s="63"/>
      <c r="H848" s="63"/>
      <c r="I848" s="63"/>
      <c r="J848" s="63"/>
      <c r="K848" s="6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E849" s="63"/>
      <c r="F849" s="63"/>
      <c r="G849" s="63"/>
      <c r="H849" s="63"/>
      <c r="I849" s="63"/>
      <c r="J849" s="63"/>
      <c r="K849" s="6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E850" s="63"/>
      <c r="F850" s="63"/>
      <c r="G850" s="63"/>
      <c r="H850" s="63"/>
      <c r="I850" s="63"/>
      <c r="J850" s="63"/>
      <c r="K850" s="6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E851" s="63"/>
      <c r="F851" s="63"/>
      <c r="G851" s="63"/>
      <c r="H851" s="63"/>
      <c r="I851" s="63"/>
      <c r="J851" s="63"/>
      <c r="K851" s="6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E852" s="63"/>
      <c r="F852" s="63"/>
      <c r="G852" s="63"/>
      <c r="H852" s="63"/>
      <c r="I852" s="63"/>
      <c r="J852" s="63"/>
      <c r="K852" s="6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E853" s="63"/>
      <c r="F853" s="63"/>
      <c r="G853" s="63"/>
      <c r="H853" s="63"/>
      <c r="I853" s="63"/>
      <c r="J853" s="63"/>
      <c r="K853" s="6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E854" s="63"/>
      <c r="F854" s="63"/>
      <c r="G854" s="63"/>
      <c r="H854" s="63"/>
      <c r="I854" s="63"/>
      <c r="J854" s="63"/>
      <c r="K854" s="6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E855" s="63"/>
      <c r="F855" s="63"/>
      <c r="G855" s="63"/>
      <c r="H855" s="63"/>
      <c r="I855" s="63"/>
      <c r="J855" s="63"/>
      <c r="K855" s="6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E856" s="63"/>
      <c r="F856" s="63"/>
      <c r="G856" s="63"/>
      <c r="H856" s="63"/>
      <c r="I856" s="63"/>
      <c r="J856" s="63"/>
      <c r="K856" s="6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5">
      <c r="A857" s="1"/>
      <c r="B857" s="1"/>
      <c r="E857" s="63"/>
      <c r="F857" s="63"/>
      <c r="G857" s="63"/>
      <c r="H857" s="63"/>
      <c r="I857" s="63"/>
      <c r="J857" s="63"/>
      <c r="K857" s="6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5">
      <c r="A858" s="1"/>
      <c r="B858" s="1"/>
      <c r="E858" s="63"/>
      <c r="F858" s="63"/>
      <c r="G858" s="63"/>
      <c r="H858" s="63"/>
      <c r="I858" s="63"/>
      <c r="J858" s="63"/>
      <c r="K858" s="6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5">
      <c r="A859" s="1"/>
      <c r="B859" s="1"/>
      <c r="E859" s="63"/>
      <c r="F859" s="63"/>
      <c r="G859" s="63"/>
      <c r="H859" s="63"/>
      <c r="I859" s="63"/>
      <c r="J859" s="63"/>
      <c r="K859" s="6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5">
      <c r="A860" s="1"/>
      <c r="B860" s="1"/>
      <c r="E860" s="63"/>
      <c r="F860" s="63"/>
      <c r="G860" s="63"/>
      <c r="H860" s="63"/>
      <c r="I860" s="63"/>
      <c r="J860" s="63"/>
      <c r="K860" s="6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5">
      <c r="A861" s="1"/>
      <c r="B861" s="1"/>
      <c r="E861" s="63"/>
      <c r="F861" s="63"/>
      <c r="G861" s="63"/>
      <c r="H861" s="63"/>
      <c r="I861" s="63"/>
      <c r="J861" s="63"/>
      <c r="K861" s="6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5">
      <c r="A862" s="1"/>
      <c r="B862" s="1"/>
      <c r="E862" s="63"/>
      <c r="F862" s="63"/>
      <c r="G862" s="63"/>
      <c r="H862" s="63"/>
      <c r="I862" s="63"/>
      <c r="J862" s="63"/>
      <c r="K862" s="6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5">
      <c r="A863" s="1"/>
      <c r="B863" s="1"/>
      <c r="E863" s="63"/>
      <c r="F863" s="63"/>
      <c r="G863" s="63"/>
      <c r="H863" s="63"/>
      <c r="I863" s="63"/>
      <c r="J863" s="63"/>
      <c r="K863" s="6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5">
      <c r="A864" s="1"/>
      <c r="B864" s="1"/>
      <c r="E864" s="63"/>
      <c r="F864" s="63"/>
      <c r="G864" s="63"/>
      <c r="H864" s="63"/>
      <c r="I864" s="63"/>
      <c r="J864" s="63"/>
      <c r="K864" s="6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5">
      <c r="A865" s="1"/>
      <c r="B865" s="1"/>
      <c r="E865" s="63"/>
      <c r="F865" s="63"/>
      <c r="G865" s="63"/>
      <c r="H865" s="63"/>
      <c r="I865" s="63"/>
      <c r="J865" s="63"/>
      <c r="K865" s="6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5">
      <c r="A866" s="1"/>
      <c r="B866" s="1"/>
      <c r="E866" s="63"/>
      <c r="F866" s="63"/>
      <c r="G866" s="63"/>
      <c r="H866" s="63"/>
      <c r="I866" s="63"/>
      <c r="J866" s="63"/>
      <c r="K866" s="6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5">
      <c r="A867" s="1"/>
      <c r="B867" s="1"/>
      <c r="E867" s="63"/>
      <c r="F867" s="63"/>
      <c r="G867" s="63"/>
      <c r="H867" s="63"/>
      <c r="I867" s="63"/>
      <c r="J867" s="63"/>
      <c r="K867" s="6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5">
      <c r="A868" s="1"/>
      <c r="B868" s="1"/>
      <c r="E868" s="63"/>
      <c r="F868" s="63"/>
      <c r="G868" s="63"/>
      <c r="H868" s="63"/>
      <c r="I868" s="63"/>
      <c r="J868" s="63"/>
      <c r="K868" s="6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5">
      <c r="A869" s="1"/>
      <c r="B869" s="1"/>
      <c r="E869" s="63"/>
      <c r="F869" s="63"/>
      <c r="G869" s="63"/>
      <c r="H869" s="63"/>
      <c r="I869" s="63"/>
      <c r="J869" s="63"/>
      <c r="K869" s="6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5">
      <c r="A870" s="1"/>
      <c r="B870" s="1"/>
      <c r="E870" s="63"/>
      <c r="F870" s="63"/>
      <c r="G870" s="63"/>
      <c r="H870" s="63"/>
      <c r="I870" s="63"/>
      <c r="J870" s="63"/>
      <c r="K870" s="6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5">
      <c r="A871" s="1"/>
      <c r="B871" s="1"/>
      <c r="E871" s="63"/>
      <c r="F871" s="63"/>
      <c r="G871" s="63"/>
      <c r="H871" s="63"/>
      <c r="I871" s="63"/>
      <c r="J871" s="63"/>
      <c r="K871" s="6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5">
      <c r="A872" s="1"/>
      <c r="B872" s="1"/>
      <c r="E872" s="63"/>
      <c r="F872" s="63"/>
      <c r="G872" s="63"/>
      <c r="H872" s="63"/>
      <c r="I872" s="63"/>
      <c r="J872" s="63"/>
      <c r="K872" s="6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5">
      <c r="A873" s="1"/>
      <c r="B873" s="1"/>
      <c r="E873" s="63"/>
      <c r="F873" s="63"/>
      <c r="G873" s="63"/>
      <c r="H873" s="63"/>
      <c r="I873" s="63"/>
      <c r="J873" s="63"/>
      <c r="K873" s="6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5">
      <c r="A874" s="1"/>
      <c r="B874" s="1"/>
      <c r="E874" s="63"/>
      <c r="F874" s="63"/>
      <c r="G874" s="63"/>
      <c r="H874" s="63"/>
      <c r="I874" s="63"/>
      <c r="J874" s="63"/>
      <c r="K874" s="6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5">
      <c r="A875" s="1"/>
      <c r="B875" s="1"/>
      <c r="E875" s="63"/>
      <c r="F875" s="63"/>
      <c r="G875" s="63"/>
      <c r="H875" s="63"/>
      <c r="I875" s="63"/>
      <c r="J875" s="63"/>
      <c r="K875" s="6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5">
      <c r="A876" s="1"/>
      <c r="B876" s="1"/>
      <c r="E876" s="63"/>
      <c r="F876" s="63"/>
      <c r="G876" s="63"/>
      <c r="H876" s="63"/>
      <c r="I876" s="63"/>
      <c r="J876" s="63"/>
      <c r="K876" s="6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5">
      <c r="A877" s="1"/>
      <c r="B877" s="1"/>
      <c r="E877" s="63"/>
      <c r="F877" s="63"/>
      <c r="G877" s="63"/>
      <c r="H877" s="63"/>
      <c r="I877" s="63"/>
      <c r="J877" s="63"/>
      <c r="K877" s="6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5">
      <c r="A878" s="1"/>
      <c r="B878" s="1"/>
      <c r="E878" s="63"/>
      <c r="F878" s="63"/>
      <c r="G878" s="63"/>
      <c r="H878" s="63"/>
      <c r="I878" s="63"/>
      <c r="J878" s="63"/>
      <c r="K878" s="6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5">
      <c r="A879" s="1"/>
      <c r="B879" s="1"/>
      <c r="E879" s="63"/>
      <c r="F879" s="63"/>
      <c r="G879" s="63"/>
      <c r="H879" s="63"/>
      <c r="I879" s="63"/>
      <c r="J879" s="63"/>
      <c r="K879" s="6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5">
      <c r="A880" s="1"/>
      <c r="B880" s="1"/>
      <c r="E880" s="63"/>
      <c r="F880" s="63"/>
      <c r="G880" s="63"/>
      <c r="H880" s="63"/>
      <c r="I880" s="63"/>
      <c r="J880" s="63"/>
      <c r="K880" s="6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5">
      <c r="A881" s="1"/>
      <c r="B881" s="1"/>
      <c r="E881" s="63"/>
      <c r="F881" s="63"/>
      <c r="G881" s="63"/>
      <c r="H881" s="63"/>
      <c r="I881" s="63"/>
      <c r="J881" s="63"/>
      <c r="K881" s="6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5">
      <c r="A882" s="1"/>
      <c r="B882" s="1"/>
      <c r="E882" s="63"/>
      <c r="F882" s="63"/>
      <c r="G882" s="63"/>
      <c r="H882" s="63"/>
      <c r="I882" s="63"/>
      <c r="J882" s="63"/>
      <c r="K882" s="6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5">
      <c r="A883" s="1"/>
      <c r="B883" s="1"/>
      <c r="E883" s="63"/>
      <c r="F883" s="63"/>
      <c r="G883" s="63"/>
      <c r="H883" s="63"/>
      <c r="I883" s="63"/>
      <c r="J883" s="63"/>
      <c r="K883" s="6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5">
      <c r="A884" s="1"/>
      <c r="B884" s="1"/>
      <c r="E884" s="63"/>
      <c r="F884" s="63"/>
      <c r="G884" s="63"/>
      <c r="H884" s="63"/>
      <c r="I884" s="63"/>
      <c r="J884" s="63"/>
      <c r="K884" s="6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5">
      <c r="A885" s="1"/>
      <c r="B885" s="1"/>
      <c r="E885" s="63"/>
      <c r="F885" s="63"/>
      <c r="G885" s="63"/>
      <c r="H885" s="63"/>
      <c r="I885" s="63"/>
      <c r="J885" s="63"/>
      <c r="K885" s="6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5">
      <c r="A886" s="1"/>
      <c r="B886" s="1"/>
      <c r="E886" s="63"/>
      <c r="F886" s="63"/>
      <c r="G886" s="63"/>
      <c r="H886" s="63"/>
      <c r="I886" s="63"/>
      <c r="J886" s="63"/>
      <c r="K886" s="6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5">
      <c r="A887" s="1"/>
      <c r="B887" s="1"/>
      <c r="E887" s="63"/>
      <c r="F887" s="63"/>
      <c r="G887" s="63"/>
      <c r="H887" s="63"/>
      <c r="I887" s="63"/>
      <c r="J887" s="63"/>
      <c r="K887" s="6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5">
      <c r="A888" s="1"/>
      <c r="B888" s="1"/>
      <c r="E888" s="63"/>
      <c r="F888" s="63"/>
      <c r="G888" s="63"/>
      <c r="H888" s="63"/>
      <c r="I888" s="63"/>
      <c r="J888" s="63"/>
      <c r="K888" s="6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5">
      <c r="A889" s="1"/>
      <c r="B889" s="1"/>
      <c r="E889" s="63"/>
      <c r="F889" s="63"/>
      <c r="G889" s="63"/>
      <c r="H889" s="63"/>
      <c r="I889" s="63"/>
      <c r="J889" s="63"/>
      <c r="K889" s="6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5">
      <c r="A890" s="1"/>
      <c r="B890" s="1"/>
      <c r="E890" s="63"/>
      <c r="F890" s="63"/>
      <c r="G890" s="63"/>
      <c r="H890" s="63"/>
      <c r="I890" s="63"/>
      <c r="J890" s="63"/>
      <c r="K890" s="6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5">
      <c r="A891" s="1"/>
      <c r="B891" s="1"/>
      <c r="E891" s="63"/>
      <c r="F891" s="63"/>
      <c r="G891" s="63"/>
      <c r="H891" s="63"/>
      <c r="I891" s="63"/>
      <c r="J891" s="63"/>
      <c r="K891" s="6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5">
      <c r="A892" s="1"/>
      <c r="B892" s="1"/>
      <c r="E892" s="63"/>
      <c r="F892" s="63"/>
      <c r="G892" s="63"/>
      <c r="H892" s="63"/>
      <c r="I892" s="63"/>
      <c r="J892" s="63"/>
      <c r="K892" s="6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5">
      <c r="A893" s="1"/>
      <c r="B893" s="1"/>
      <c r="E893" s="63"/>
      <c r="F893" s="63"/>
      <c r="G893" s="63"/>
      <c r="H893" s="63"/>
      <c r="I893" s="63"/>
      <c r="J893" s="63"/>
      <c r="K893" s="6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5">
      <c r="A894" s="1"/>
      <c r="B894" s="1"/>
      <c r="E894" s="63"/>
      <c r="F894" s="63"/>
      <c r="G894" s="63"/>
      <c r="H894" s="63"/>
      <c r="I894" s="63"/>
      <c r="J894" s="63"/>
      <c r="K894" s="6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5">
      <c r="A895" s="1"/>
      <c r="B895" s="1"/>
      <c r="E895" s="63"/>
      <c r="F895" s="63"/>
      <c r="G895" s="63"/>
      <c r="H895" s="63"/>
      <c r="I895" s="63"/>
      <c r="J895" s="63"/>
      <c r="K895" s="6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5">
      <c r="A896" s="1"/>
      <c r="B896" s="1"/>
      <c r="E896" s="63"/>
      <c r="F896" s="63"/>
      <c r="G896" s="63"/>
      <c r="H896" s="63"/>
      <c r="I896" s="63"/>
      <c r="J896" s="63"/>
      <c r="K896" s="6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5">
      <c r="A897" s="1"/>
      <c r="B897" s="1"/>
      <c r="E897" s="63"/>
      <c r="F897" s="63"/>
      <c r="G897" s="63"/>
      <c r="H897" s="63"/>
      <c r="I897" s="63"/>
      <c r="J897" s="63"/>
      <c r="K897" s="6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5">
      <c r="A898" s="1"/>
      <c r="B898" s="1"/>
      <c r="E898" s="63"/>
      <c r="F898" s="63"/>
      <c r="G898" s="63"/>
      <c r="H898" s="63"/>
      <c r="I898" s="63"/>
      <c r="J898" s="63"/>
      <c r="K898" s="6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5">
      <c r="A899" s="1"/>
      <c r="B899" s="1"/>
      <c r="E899" s="63"/>
      <c r="F899" s="63"/>
      <c r="G899" s="63"/>
      <c r="H899" s="63"/>
      <c r="I899" s="63"/>
      <c r="J899" s="63"/>
      <c r="K899" s="6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5">
      <c r="A900" s="1"/>
      <c r="B900" s="1"/>
      <c r="E900" s="63"/>
      <c r="F900" s="63"/>
      <c r="G900" s="63"/>
      <c r="H900" s="63"/>
      <c r="I900" s="63"/>
      <c r="J900" s="63"/>
      <c r="K900" s="6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5">
      <c r="A901" s="1"/>
      <c r="B901" s="1"/>
      <c r="E901" s="63"/>
      <c r="F901" s="63"/>
      <c r="G901" s="63"/>
      <c r="H901" s="63"/>
      <c r="I901" s="63"/>
      <c r="J901" s="63"/>
      <c r="K901" s="6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5">
      <c r="A902" s="1"/>
      <c r="B902" s="1"/>
      <c r="E902" s="63"/>
      <c r="F902" s="63"/>
      <c r="G902" s="63"/>
      <c r="H902" s="63"/>
      <c r="I902" s="63"/>
      <c r="J902" s="63"/>
      <c r="K902" s="6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5">
      <c r="A903" s="1"/>
      <c r="B903" s="1"/>
      <c r="E903" s="63"/>
      <c r="F903" s="63"/>
      <c r="G903" s="63"/>
      <c r="H903" s="63"/>
      <c r="I903" s="63"/>
      <c r="J903" s="63"/>
      <c r="K903" s="6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5">
      <c r="A904" s="1"/>
      <c r="B904" s="1"/>
      <c r="E904" s="63"/>
      <c r="F904" s="63"/>
      <c r="G904" s="63"/>
      <c r="H904" s="63"/>
      <c r="I904" s="63"/>
      <c r="J904" s="63"/>
      <c r="K904" s="6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5">
      <c r="A905" s="1"/>
      <c r="B905" s="1"/>
      <c r="E905" s="63"/>
      <c r="F905" s="63"/>
      <c r="G905" s="63"/>
      <c r="H905" s="63"/>
      <c r="I905" s="63"/>
      <c r="J905" s="63"/>
      <c r="K905" s="6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5">
      <c r="A906" s="1"/>
      <c r="B906" s="1"/>
      <c r="E906" s="63"/>
      <c r="F906" s="63"/>
      <c r="G906" s="63"/>
      <c r="H906" s="63"/>
      <c r="I906" s="63"/>
      <c r="J906" s="63"/>
      <c r="K906" s="6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5">
      <c r="A907" s="1"/>
      <c r="B907" s="1"/>
      <c r="E907" s="63"/>
      <c r="F907" s="63"/>
      <c r="G907" s="63"/>
      <c r="H907" s="63"/>
      <c r="I907" s="63"/>
      <c r="J907" s="63"/>
      <c r="K907" s="6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5">
      <c r="A908" s="1"/>
      <c r="B908" s="1"/>
      <c r="E908" s="63"/>
      <c r="F908" s="63"/>
      <c r="G908" s="63"/>
      <c r="H908" s="63"/>
      <c r="I908" s="63"/>
      <c r="J908" s="63"/>
      <c r="K908" s="6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5">
      <c r="A909" s="1"/>
      <c r="B909" s="1"/>
      <c r="E909" s="63"/>
      <c r="F909" s="63"/>
      <c r="G909" s="63"/>
      <c r="H909" s="63"/>
      <c r="I909" s="63"/>
      <c r="J909" s="63"/>
      <c r="K909" s="6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5">
      <c r="A910" s="1"/>
      <c r="B910" s="1"/>
      <c r="E910" s="63"/>
      <c r="F910" s="63"/>
      <c r="G910" s="63"/>
      <c r="H910" s="63"/>
      <c r="I910" s="63"/>
      <c r="J910" s="63"/>
      <c r="K910" s="6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5">
      <c r="A911" s="1"/>
      <c r="B911" s="1"/>
      <c r="E911" s="63"/>
      <c r="F911" s="63"/>
      <c r="G911" s="63"/>
      <c r="H911" s="63"/>
      <c r="I911" s="63"/>
      <c r="J911" s="63"/>
      <c r="K911" s="6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5">
      <c r="A912" s="1"/>
      <c r="B912" s="1"/>
      <c r="E912" s="63"/>
      <c r="F912" s="63"/>
      <c r="G912" s="63"/>
      <c r="H912" s="63"/>
      <c r="I912" s="63"/>
      <c r="J912" s="63"/>
      <c r="K912" s="6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5">
      <c r="A913" s="1"/>
      <c r="B913" s="1"/>
      <c r="E913" s="63"/>
      <c r="F913" s="63"/>
      <c r="G913" s="63"/>
      <c r="H913" s="63"/>
      <c r="I913" s="63"/>
      <c r="J913" s="63"/>
      <c r="K913" s="6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5">
      <c r="A914" s="1"/>
      <c r="B914" s="1"/>
      <c r="E914" s="63"/>
      <c r="F914" s="63"/>
      <c r="G914" s="63"/>
      <c r="H914" s="63"/>
      <c r="I914" s="63"/>
      <c r="J914" s="63"/>
      <c r="K914" s="6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5">
      <c r="A915" s="1"/>
      <c r="B915" s="1"/>
      <c r="E915" s="63"/>
      <c r="F915" s="63"/>
      <c r="G915" s="63"/>
      <c r="H915" s="63"/>
      <c r="I915" s="63"/>
      <c r="J915" s="63"/>
      <c r="K915" s="6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5">
      <c r="A916" s="1"/>
      <c r="B916" s="1"/>
      <c r="E916" s="63"/>
      <c r="F916" s="63"/>
      <c r="G916" s="63"/>
      <c r="H916" s="63"/>
      <c r="I916" s="63"/>
      <c r="J916" s="63"/>
      <c r="K916" s="6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5">
      <c r="A917" s="1"/>
      <c r="B917" s="1"/>
      <c r="E917" s="63"/>
      <c r="F917" s="63"/>
      <c r="G917" s="63"/>
      <c r="H917" s="63"/>
      <c r="I917" s="63"/>
      <c r="J917" s="63"/>
      <c r="K917" s="6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5">
      <c r="A918" s="1"/>
      <c r="B918" s="1"/>
      <c r="E918" s="63"/>
      <c r="F918" s="63"/>
      <c r="G918" s="63"/>
      <c r="H918" s="63"/>
      <c r="I918" s="63"/>
      <c r="J918" s="63"/>
      <c r="K918" s="6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5">
      <c r="A919" s="1"/>
      <c r="B919" s="1"/>
      <c r="E919" s="63"/>
      <c r="F919" s="63"/>
      <c r="G919" s="63"/>
      <c r="H919" s="63"/>
      <c r="I919" s="63"/>
      <c r="J919" s="63"/>
      <c r="K919" s="6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5">
      <c r="A920" s="1"/>
      <c r="B920" s="1"/>
      <c r="E920" s="63"/>
      <c r="F920" s="63"/>
      <c r="G920" s="63"/>
      <c r="H920" s="63"/>
      <c r="I920" s="63"/>
      <c r="J920" s="63"/>
      <c r="K920" s="6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5">
      <c r="A921" s="1"/>
      <c r="B921" s="1"/>
      <c r="E921" s="63"/>
      <c r="F921" s="63"/>
      <c r="G921" s="63"/>
      <c r="H921" s="63"/>
      <c r="I921" s="63"/>
      <c r="J921" s="63"/>
      <c r="K921" s="6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5">
      <c r="A922" s="1"/>
      <c r="B922" s="1"/>
      <c r="E922" s="63"/>
      <c r="F922" s="63"/>
      <c r="G922" s="63"/>
      <c r="H922" s="63"/>
      <c r="I922" s="63"/>
      <c r="J922" s="63"/>
      <c r="K922" s="6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5">
      <c r="A923" s="1"/>
      <c r="B923" s="1"/>
      <c r="E923" s="63"/>
      <c r="F923" s="63"/>
      <c r="G923" s="63"/>
      <c r="H923" s="63"/>
      <c r="I923" s="63"/>
      <c r="J923" s="63"/>
      <c r="K923" s="6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5">
      <c r="A924" s="1"/>
      <c r="B924" s="1"/>
      <c r="E924" s="63"/>
      <c r="F924" s="63"/>
      <c r="G924" s="63"/>
      <c r="H924" s="63"/>
      <c r="I924" s="63"/>
      <c r="J924" s="63"/>
      <c r="K924" s="6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5">
      <c r="A925" s="1"/>
      <c r="B925" s="1"/>
      <c r="E925" s="63"/>
      <c r="F925" s="63"/>
      <c r="G925" s="63"/>
      <c r="H925" s="63"/>
      <c r="I925" s="63"/>
      <c r="J925" s="63"/>
      <c r="K925" s="6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5">
      <c r="A926" s="1"/>
      <c r="B926" s="1"/>
      <c r="E926" s="63"/>
      <c r="F926" s="63"/>
      <c r="G926" s="63"/>
      <c r="H926" s="63"/>
      <c r="I926" s="63"/>
      <c r="J926" s="63"/>
      <c r="K926" s="6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5">
      <c r="A927" s="1"/>
      <c r="B927" s="1"/>
      <c r="E927" s="63"/>
      <c r="F927" s="63"/>
      <c r="G927" s="63"/>
      <c r="H927" s="63"/>
      <c r="I927" s="63"/>
      <c r="J927" s="63"/>
      <c r="K927" s="6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5">
      <c r="A928" s="1"/>
      <c r="B928" s="1"/>
      <c r="E928" s="63"/>
      <c r="F928" s="63"/>
      <c r="G928" s="63"/>
      <c r="H928" s="63"/>
      <c r="I928" s="63"/>
      <c r="J928" s="63"/>
      <c r="K928" s="6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5">
      <c r="A929" s="1"/>
      <c r="B929" s="1"/>
      <c r="E929" s="63"/>
      <c r="F929" s="63"/>
      <c r="G929" s="63"/>
      <c r="H929" s="63"/>
      <c r="I929" s="63"/>
      <c r="J929" s="63"/>
      <c r="K929" s="6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5">
      <c r="A930" s="1"/>
      <c r="B930" s="1"/>
      <c r="E930" s="63"/>
      <c r="F930" s="63"/>
      <c r="G930" s="63"/>
      <c r="H930" s="63"/>
      <c r="I930" s="63"/>
      <c r="J930" s="63"/>
      <c r="K930" s="6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5">
      <c r="A931" s="1"/>
      <c r="B931" s="1"/>
      <c r="E931" s="63"/>
      <c r="F931" s="63"/>
      <c r="G931" s="63"/>
      <c r="H931" s="63"/>
      <c r="I931" s="63"/>
      <c r="J931" s="63"/>
      <c r="K931" s="6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5">
      <c r="A932" s="1"/>
      <c r="B932" s="1"/>
      <c r="E932" s="63"/>
      <c r="F932" s="63"/>
      <c r="G932" s="63"/>
      <c r="H932" s="63"/>
      <c r="I932" s="63"/>
      <c r="J932" s="63"/>
      <c r="K932" s="6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5">
      <c r="A933" s="1"/>
      <c r="B933" s="1"/>
      <c r="E933" s="63"/>
      <c r="F933" s="63"/>
      <c r="G933" s="63"/>
      <c r="H933" s="63"/>
      <c r="I933" s="63"/>
      <c r="J933" s="63"/>
      <c r="K933" s="6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5">
      <c r="A934" s="1"/>
      <c r="B934" s="1"/>
      <c r="E934" s="63"/>
      <c r="F934" s="63"/>
      <c r="G934" s="63"/>
      <c r="H934" s="63"/>
      <c r="I934" s="63"/>
      <c r="J934" s="63"/>
      <c r="K934" s="6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5">
      <c r="A935" s="1"/>
      <c r="B935" s="1"/>
      <c r="E935" s="63"/>
      <c r="F935" s="63"/>
      <c r="G935" s="63"/>
      <c r="H935" s="63"/>
      <c r="I935" s="63"/>
      <c r="J935" s="63"/>
      <c r="K935" s="6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5">
      <c r="A936" s="1"/>
      <c r="B936" s="1"/>
      <c r="E936" s="63"/>
      <c r="F936" s="63"/>
      <c r="G936" s="63"/>
      <c r="H936" s="63"/>
      <c r="I936" s="63"/>
      <c r="J936" s="63"/>
      <c r="K936" s="6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5">
      <c r="A937" s="1"/>
      <c r="B937" s="1"/>
      <c r="E937" s="63"/>
      <c r="F937" s="63"/>
      <c r="G937" s="63"/>
      <c r="H937" s="63"/>
      <c r="I937" s="63"/>
      <c r="J937" s="63"/>
      <c r="K937" s="6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5">
      <c r="A938" s="1"/>
      <c r="B938" s="1"/>
      <c r="E938" s="63"/>
      <c r="F938" s="63"/>
      <c r="G938" s="63"/>
      <c r="H938" s="63"/>
      <c r="I938" s="63"/>
      <c r="J938" s="63"/>
      <c r="K938" s="6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5">
      <c r="A939" s="1"/>
      <c r="B939" s="1"/>
      <c r="E939" s="63"/>
      <c r="F939" s="63"/>
      <c r="G939" s="63"/>
      <c r="H939" s="63"/>
      <c r="I939" s="63"/>
      <c r="J939" s="63"/>
      <c r="K939" s="6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5">
      <c r="A940" s="1"/>
      <c r="B940" s="1"/>
      <c r="E940" s="63"/>
      <c r="F940" s="63"/>
      <c r="G940" s="63"/>
      <c r="H940" s="63"/>
      <c r="I940" s="63"/>
      <c r="J940" s="63"/>
      <c r="K940" s="6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5">
      <c r="A941" s="1"/>
      <c r="B941" s="1"/>
      <c r="E941" s="63"/>
      <c r="F941" s="63"/>
      <c r="G941" s="63"/>
      <c r="H941" s="63"/>
      <c r="I941" s="63"/>
      <c r="J941" s="63"/>
      <c r="K941" s="6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5">
      <c r="A942" s="1"/>
      <c r="B942" s="1"/>
      <c r="E942" s="63"/>
      <c r="F942" s="63"/>
      <c r="G942" s="63"/>
      <c r="H942" s="63"/>
      <c r="I942" s="63"/>
      <c r="J942" s="63"/>
      <c r="K942" s="6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5">
      <c r="A943" s="1"/>
      <c r="B943" s="1"/>
      <c r="E943" s="63"/>
      <c r="F943" s="63"/>
      <c r="G943" s="63"/>
      <c r="H943" s="63"/>
      <c r="I943" s="63"/>
      <c r="J943" s="63"/>
      <c r="K943" s="6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5">
      <c r="A944" s="1"/>
      <c r="B944" s="1"/>
      <c r="E944" s="63"/>
      <c r="F944" s="63"/>
      <c r="G944" s="63"/>
      <c r="H944" s="63"/>
      <c r="I944" s="63"/>
      <c r="J944" s="63"/>
      <c r="K944" s="6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5">
      <c r="A945" s="1"/>
      <c r="B945" s="1"/>
      <c r="E945" s="63"/>
      <c r="F945" s="63"/>
      <c r="G945" s="63"/>
      <c r="H945" s="63"/>
      <c r="I945" s="63"/>
      <c r="J945" s="63"/>
      <c r="K945" s="6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5">
      <c r="A946" s="1"/>
      <c r="B946" s="1"/>
      <c r="E946" s="63"/>
      <c r="F946" s="63"/>
      <c r="G946" s="63"/>
      <c r="H946" s="63"/>
      <c r="I946" s="63"/>
      <c r="J946" s="63"/>
      <c r="K946" s="6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5">
      <c r="A947" s="1"/>
      <c r="B947" s="1"/>
      <c r="E947" s="63"/>
      <c r="F947" s="63"/>
      <c r="G947" s="63"/>
      <c r="H947" s="63"/>
      <c r="I947" s="63"/>
      <c r="J947" s="63"/>
      <c r="K947" s="6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5">
      <c r="A948" s="1"/>
      <c r="B948" s="1"/>
      <c r="E948" s="63"/>
      <c r="F948" s="63"/>
      <c r="G948" s="63"/>
      <c r="H948" s="63"/>
      <c r="I948" s="63"/>
      <c r="J948" s="63"/>
      <c r="K948" s="6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5">
      <c r="A949" s="1"/>
      <c r="B949" s="1"/>
      <c r="E949" s="63"/>
      <c r="F949" s="63"/>
      <c r="G949" s="63"/>
      <c r="H949" s="63"/>
      <c r="I949" s="63"/>
      <c r="J949" s="63"/>
      <c r="K949" s="6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5">
      <c r="A950" s="1"/>
      <c r="B950" s="1"/>
      <c r="E950" s="63"/>
      <c r="F950" s="63"/>
      <c r="G950" s="63"/>
      <c r="H950" s="63"/>
      <c r="I950" s="63"/>
      <c r="J950" s="63"/>
      <c r="K950" s="6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5">
      <c r="A951" s="1"/>
      <c r="B951" s="1"/>
      <c r="E951" s="63"/>
      <c r="F951" s="63"/>
      <c r="G951" s="63"/>
      <c r="H951" s="63"/>
      <c r="I951" s="63"/>
      <c r="J951" s="63"/>
      <c r="K951" s="6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5">
      <c r="A952" s="1"/>
      <c r="B952" s="1"/>
      <c r="E952" s="63"/>
      <c r="F952" s="63"/>
      <c r="G952" s="63"/>
      <c r="H952" s="63"/>
      <c r="I952" s="63"/>
      <c r="J952" s="63"/>
      <c r="K952" s="6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5">
      <c r="A953" s="1"/>
      <c r="B953" s="1"/>
      <c r="E953" s="63"/>
      <c r="F953" s="63"/>
      <c r="G953" s="63"/>
      <c r="H953" s="63"/>
      <c r="I953" s="63"/>
      <c r="J953" s="63"/>
      <c r="K953" s="6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5">
      <c r="A954" s="1"/>
      <c r="B954" s="1"/>
      <c r="E954" s="63"/>
      <c r="F954" s="63"/>
      <c r="G954" s="63"/>
      <c r="H954" s="63"/>
      <c r="I954" s="63"/>
      <c r="J954" s="63"/>
      <c r="K954" s="6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5">
      <c r="A955" s="1"/>
      <c r="B955" s="1"/>
      <c r="E955" s="63"/>
      <c r="F955" s="63"/>
      <c r="G955" s="63"/>
      <c r="H955" s="63"/>
      <c r="I955" s="63"/>
      <c r="J955" s="63"/>
      <c r="K955" s="6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5">
      <c r="A956" s="1"/>
      <c r="B956" s="1"/>
      <c r="E956" s="63"/>
      <c r="F956" s="63"/>
      <c r="G956" s="63"/>
      <c r="H956" s="63"/>
      <c r="I956" s="63"/>
      <c r="J956" s="63"/>
      <c r="K956" s="6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5">
      <c r="A957" s="1"/>
      <c r="B957" s="1"/>
      <c r="E957" s="63"/>
      <c r="F957" s="63"/>
      <c r="G957" s="63"/>
      <c r="H957" s="63"/>
      <c r="I957" s="63"/>
      <c r="J957" s="63"/>
      <c r="K957" s="6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5">
      <c r="A958" s="1"/>
      <c r="B958" s="1"/>
      <c r="E958" s="63"/>
      <c r="F958" s="63"/>
      <c r="G958" s="63"/>
      <c r="H958" s="63"/>
      <c r="I958" s="63"/>
      <c r="J958" s="63"/>
      <c r="K958" s="6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5">
      <c r="A959" s="1"/>
      <c r="B959" s="1"/>
      <c r="E959" s="63"/>
      <c r="F959" s="63"/>
      <c r="G959" s="63"/>
      <c r="H959" s="63"/>
      <c r="I959" s="63"/>
      <c r="J959" s="63"/>
      <c r="K959" s="6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5">
      <c r="A960" s="1"/>
      <c r="B960" s="1"/>
      <c r="E960" s="63"/>
      <c r="F960" s="63"/>
      <c r="G960" s="63"/>
      <c r="H960" s="63"/>
      <c r="I960" s="63"/>
      <c r="J960" s="63"/>
      <c r="K960" s="6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5">
      <c r="A961" s="1"/>
      <c r="B961" s="1"/>
      <c r="E961" s="63"/>
      <c r="F961" s="63"/>
      <c r="G961" s="63"/>
      <c r="H961" s="63"/>
      <c r="I961" s="63"/>
      <c r="J961" s="63"/>
      <c r="K961" s="6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5">
      <c r="A962" s="1"/>
      <c r="B962" s="1"/>
      <c r="E962" s="63"/>
      <c r="F962" s="63"/>
      <c r="G962" s="63"/>
      <c r="H962" s="63"/>
      <c r="I962" s="63"/>
      <c r="J962" s="63"/>
      <c r="K962" s="6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5">
      <c r="A963" s="1"/>
      <c r="B963" s="1"/>
      <c r="E963" s="63"/>
      <c r="F963" s="63"/>
      <c r="G963" s="63"/>
      <c r="H963" s="63"/>
      <c r="I963" s="63"/>
      <c r="J963" s="63"/>
      <c r="K963" s="6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5">
      <c r="A964" s="1"/>
      <c r="B964" s="1"/>
      <c r="E964" s="63"/>
      <c r="F964" s="63"/>
      <c r="G964" s="63"/>
      <c r="H964" s="63"/>
      <c r="I964" s="63"/>
      <c r="J964" s="63"/>
      <c r="K964" s="6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5">
      <c r="A965" s="1"/>
      <c r="B965" s="1"/>
      <c r="E965" s="63"/>
      <c r="F965" s="63"/>
      <c r="G965" s="63"/>
      <c r="H965" s="63"/>
      <c r="I965" s="63"/>
      <c r="J965" s="63"/>
      <c r="K965" s="6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5">
      <c r="A966" s="1"/>
      <c r="B966" s="1"/>
      <c r="E966" s="63"/>
      <c r="F966" s="63"/>
      <c r="G966" s="63"/>
      <c r="H966" s="63"/>
      <c r="I966" s="63"/>
      <c r="J966" s="63"/>
      <c r="K966" s="6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5">
      <c r="A967" s="1"/>
      <c r="B967" s="1"/>
      <c r="E967" s="63"/>
      <c r="F967" s="63"/>
      <c r="G967" s="63"/>
      <c r="H967" s="63"/>
      <c r="I967" s="63"/>
      <c r="J967" s="63"/>
      <c r="K967" s="6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5">
      <c r="A968" s="1"/>
      <c r="B968" s="1"/>
      <c r="E968" s="63"/>
      <c r="F968" s="63"/>
      <c r="G968" s="63"/>
      <c r="H968" s="63"/>
      <c r="I968" s="63"/>
      <c r="J968" s="63"/>
      <c r="K968" s="6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x14ac:dyDescent="0.25">
      <c r="A969" s="1"/>
      <c r="B969" s="1"/>
      <c r="E969" s="63"/>
      <c r="F969" s="63"/>
      <c r="G969" s="63"/>
      <c r="H969" s="63"/>
      <c r="I969" s="63"/>
      <c r="J969" s="63"/>
      <c r="K969" s="63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x14ac:dyDescent="0.25">
      <c r="A970" s="1"/>
      <c r="B970" s="1"/>
      <c r="E970" s="63"/>
      <c r="F970" s="63"/>
      <c r="G970" s="63"/>
      <c r="H970" s="63"/>
      <c r="I970" s="63"/>
      <c r="J970" s="63"/>
      <c r="K970" s="63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x14ac:dyDescent="0.25">
      <c r="A971" s="1"/>
      <c r="B971" s="1"/>
      <c r="E971" s="63"/>
      <c r="F971" s="63"/>
      <c r="G971" s="63"/>
      <c r="H971" s="63"/>
      <c r="I971" s="63"/>
      <c r="J971" s="63"/>
      <c r="K971" s="63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x14ac:dyDescent="0.25">
      <c r="A972" s="1"/>
      <c r="B972" s="1"/>
      <c r="E972" s="63"/>
      <c r="F972" s="63"/>
      <c r="G972" s="63"/>
      <c r="H972" s="63"/>
      <c r="I972" s="63"/>
      <c r="J972" s="63"/>
      <c r="K972" s="63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x14ac:dyDescent="0.25">
      <c r="A973" s="1"/>
      <c r="B973" s="1"/>
      <c r="E973" s="63"/>
      <c r="F973" s="63"/>
      <c r="G973" s="63"/>
      <c r="H973" s="63"/>
      <c r="I973" s="63"/>
      <c r="J973" s="63"/>
      <c r="K973" s="63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x14ac:dyDescent="0.25">
      <c r="A974" s="1"/>
      <c r="B974" s="1"/>
      <c r="E974" s="63"/>
      <c r="F974" s="63"/>
      <c r="G974" s="63"/>
      <c r="H974" s="63"/>
      <c r="I974" s="63"/>
      <c r="J974" s="63"/>
      <c r="K974" s="63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x14ac:dyDescent="0.25">
      <c r="A975" s="1"/>
      <c r="B975" s="1"/>
      <c r="E975" s="63"/>
      <c r="F975" s="63"/>
      <c r="G975" s="63"/>
      <c r="H975" s="63"/>
      <c r="I975" s="63"/>
      <c r="J975" s="63"/>
      <c r="K975" s="63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x14ac:dyDescent="0.25">
      <c r="A976" s="1"/>
      <c r="B976" s="1"/>
      <c r="E976" s="63"/>
      <c r="F976" s="63"/>
      <c r="G976" s="63"/>
      <c r="H976" s="63"/>
      <c r="I976" s="63"/>
      <c r="J976" s="63"/>
      <c r="K976" s="63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x14ac:dyDescent="0.25">
      <c r="A977" s="1"/>
      <c r="B977" s="1"/>
      <c r="E977" s="63"/>
      <c r="F977" s="63"/>
      <c r="G977" s="63"/>
      <c r="H977" s="63"/>
      <c r="I977" s="63"/>
      <c r="J977" s="63"/>
      <c r="K977" s="63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x14ac:dyDescent="0.25">
      <c r="A978" s="1"/>
      <c r="B978" s="1"/>
      <c r="E978" s="63"/>
      <c r="F978" s="63"/>
      <c r="G978" s="63"/>
      <c r="H978" s="63"/>
      <c r="I978" s="63"/>
      <c r="J978" s="63"/>
      <c r="K978" s="63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x14ac:dyDescent="0.25">
      <c r="A979" s="1"/>
      <c r="B979" s="1"/>
      <c r="E979" s="63"/>
      <c r="F979" s="63"/>
      <c r="G979" s="63"/>
      <c r="H979" s="63"/>
      <c r="I979" s="63"/>
      <c r="J979" s="63"/>
      <c r="K979" s="63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" customHeight="1" x14ac:dyDescent="0.25">
      <c r="A980" s="1"/>
      <c r="B980" s="1"/>
      <c r="E980" s="63"/>
      <c r="F980" s="63"/>
      <c r="G980" s="63"/>
      <c r="H980" s="63"/>
      <c r="I980" s="63"/>
      <c r="J980" s="63"/>
      <c r="K980" s="63"/>
    </row>
  </sheetData>
  <sortState ref="A95:J281">
    <sortCondition ref="A95:A281"/>
  </sortState>
  <mergeCells count="16">
    <mergeCell ref="A185:J185"/>
    <mergeCell ref="A4:K4"/>
    <mergeCell ref="F6:F7"/>
    <mergeCell ref="A1:K1"/>
    <mergeCell ref="H6:H7"/>
    <mergeCell ref="A2:K2"/>
    <mergeCell ref="J6:J7"/>
    <mergeCell ref="G6:G7"/>
    <mergeCell ref="A3:K3"/>
    <mergeCell ref="C6:C7"/>
    <mergeCell ref="K6:K7"/>
    <mergeCell ref="I6:I7"/>
    <mergeCell ref="A6:A7"/>
    <mergeCell ref="B6:B7"/>
    <mergeCell ref="E6:E7"/>
    <mergeCell ref="D6:D7"/>
  </mergeCells>
  <pageMargins left="0.45" right="0.32" top="0.2" bottom="0.24" header="0.17" footer="0.17"/>
  <pageSetup paperSize="5" scale="66" fitToHeight="0" orientation="landscape" r:id="rId1"/>
  <ignoredErrors>
    <ignoredError sqref="J20 J32 J44:K44 J50:K50 J65:K65 J83:K86 J138:K138 J149:K150 K154 J98:K98 J91:K91 J10:J11 K48 J160:K161 J173:K174 J61:J62 J18 J30 J55:J59 J92:K95 J175:K17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2022</vt:lpstr>
      <vt:lpstr>'JUNIO 2022'!Área_de_impresión</vt:lpstr>
      <vt:lpstr>'JUNIO 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2022-06-02T13:06:07Z</cp:lastPrinted>
  <dcterms:created xsi:type="dcterms:W3CDTF">2017-09-28T13:01:36Z</dcterms:created>
  <dcterms:modified xsi:type="dcterms:W3CDTF">2022-06-22T15:36:30Z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c78d2f40-24b4-4105-89f7-a28da0b6a141</vt:lpwstr>
  </property>
</Properties>
</file>