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4\09.SEPTIEMBRE\S - FINANZAS\Inventario Suministro y Almacén\"/>
    </mc:Choice>
  </mc:AlternateContent>
  <xr:revisionPtr revIDLastSave="0" documentId="13_ncr:1_{25739E7D-00DE-4A07-9139-0818D0EE72BE}" xr6:coauthVersionLast="47" xr6:coauthVersionMax="47" xr10:uidLastSave="{00000000-0000-0000-0000-000000000000}"/>
  <bookViews>
    <workbookView xWindow="-120" yWindow="-120" windowWidth="20730" windowHeight="11040" tabRatio="603" firstSheet="8" activeTab="8" xr2:uid="{00000000-000D-0000-FFFF-FFFF00000000}"/>
  </bookViews>
  <sheets>
    <sheet name="INVENT JUNIO 21" sheetId="2" state="hidden" r:id="rId1"/>
    <sheet name="ENRADA JULIO" sheetId="8" state="hidden" r:id="rId2"/>
    <sheet name="SALIDA JULIO 21" sheetId="3" state="hidden" r:id="rId3"/>
    <sheet name="INVENTARIO JULIO 21" sheetId="4" state="hidden" r:id="rId4"/>
    <sheet name="ENTRADA AGOSTO" sheetId="9" state="hidden" r:id="rId5"/>
    <sheet name="SALIDA AGOSTO" sheetId="10" state="hidden" r:id="rId6"/>
    <sheet name="INVENTARIO AGOSTO " sheetId="5" state="hidden" r:id="rId7"/>
    <sheet name="Hoja2" sheetId="15" state="hidden" r:id="rId8"/>
    <sheet name="Inventario JUL,AGO,SEP-2024" sheetId="2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 l="1"/>
  <c r="G121" i="10" l="1"/>
  <c r="G120" i="10"/>
  <c r="G62" i="10"/>
  <c r="G61" i="10"/>
  <c r="G14" i="10"/>
  <c r="G160" i="10" s="1"/>
  <c r="H22" i="9"/>
  <c r="G164" i="3" l="1"/>
  <c r="G159" i="3"/>
  <c r="G146" i="3"/>
  <c r="G142" i="3"/>
  <c r="G97" i="3"/>
  <c r="G78" i="3"/>
  <c r="G73" i="3"/>
  <c r="G58" i="3"/>
  <c r="G47" i="3"/>
  <c r="G20" i="3"/>
  <c r="G15" i="3"/>
  <c r="G10" i="3"/>
  <c r="H47" i="8"/>
  <c r="H42" i="8"/>
  <c r="G40" i="8"/>
  <c r="H40" i="8" s="1"/>
  <c r="H38" i="8"/>
  <c r="H23" i="8"/>
  <c r="H10" i="8"/>
  <c r="H6" i="8"/>
  <c r="M215" i="2"/>
  <c r="M210" i="2"/>
  <c r="M203" i="2"/>
  <c r="M199" i="2"/>
  <c r="M138" i="2"/>
  <c r="M112" i="2"/>
  <c r="M109" i="2"/>
  <c r="M105" i="2"/>
  <c r="M72" i="2"/>
  <c r="M68" i="2"/>
  <c r="M64" i="2"/>
  <c r="M23" i="2"/>
  <c r="M15" i="2"/>
  <c r="G165" i="3" l="1"/>
  <c r="M217" i="2"/>
  <c r="H48" i="8"/>
</calcChain>
</file>

<file path=xl/sharedStrings.xml><?xml version="1.0" encoding="utf-8"?>
<sst xmlns="http://schemas.openxmlformats.org/spreadsheetml/2006/main" count="5514" uniqueCount="539">
  <si>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</si>
  <si>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</si>
  <si>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</si>
  <si>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</si>
  <si>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</si>
  <si>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</si>
  <si>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</si>
  <si>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</si>
  <si>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</si>
  <si>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</si>
  <si>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</si>
  <si>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</si>
  <si>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</si>
  <si>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CAJA</t>
  </si>
  <si>
    <t>Bebida energética deportiva</t>
  </si>
  <si>
    <t>Bicarbonato de sodio 4oz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</si>
  <si>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</si>
  <si>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</si>
  <si>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</si>
  <si>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</si>
  <si>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</si>
  <si>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</si>
  <si>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</si>
  <si>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</si>
  <si>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</si>
  <si>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</si>
  <si>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</si>
  <si>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</si>
  <si>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</si>
  <si>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</si>
  <si>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</si>
  <si>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</si>
  <si>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</si>
  <si>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</si>
  <si>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</si>
  <si>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</si>
  <si>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</si>
  <si>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</si>
  <si>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</si>
  <si>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</si>
  <si>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</si>
  <si>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</si>
  <si>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</si>
  <si>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</si>
  <si>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</si>
  <si>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</si>
  <si>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</si>
  <si>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</si>
  <si>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</si>
  <si>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</si>
  <si>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</si>
  <si>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</si>
  <si>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</si>
  <si>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</si>
  <si>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</si>
  <si>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</si>
  <si>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</si>
  <si>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</si>
  <si>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</si>
  <si>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</si>
  <si>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</si>
  <si>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</si>
  <si>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</si>
  <si>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</si>
  <si>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</si>
  <si>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</si>
  <si>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</si>
  <si>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</si>
  <si>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</si>
  <si>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</si>
  <si>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</si>
  <si>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</si>
  <si>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</si>
  <si>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</si>
  <si>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</si>
  <si>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</si>
  <si>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</si>
  <si>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</si>
  <si>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</si>
  <si>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</si>
  <si>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</si>
  <si>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</si>
  <si>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</si>
  <si>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</si>
  <si>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</si>
  <si>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</si>
  <si>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</si>
  <si>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</si>
  <si>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</si>
  <si>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</si>
  <si>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</si>
  <si>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</si>
  <si>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</si>
  <si>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</si>
  <si>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</si>
  <si>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</si>
  <si>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</si>
  <si>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</si>
  <si>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</si>
  <si>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</si>
  <si>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</si>
  <si>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</si>
  <si>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</si>
  <si>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</si>
  <si>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</si>
  <si>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</si>
  <si>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</si>
  <si>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</si>
  <si>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</si>
  <si>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</si>
  <si>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</si>
  <si>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</si>
  <si>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</si>
  <si>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</si>
  <si>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</si>
  <si>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</si>
  <si>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>Silicona liquida</t>
  </si>
  <si>
    <t>Sobre manila timbrados 8 1/2 x 11 CONADIS</t>
  </si>
  <si>
    <t>Sobre manila timbrados 8 1/2 x 13 CONADIS</t>
  </si>
  <si>
    <t>Suapes</t>
  </si>
  <si>
    <t>Tabla con broche de presión</t>
  </si>
  <si>
    <t>Tijeras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</si>
  <si>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</si>
  <si>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</si>
  <si>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</si>
  <si>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</si>
  <si>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</si>
  <si>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</si>
  <si>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</si>
  <si>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</si>
  <si>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</si>
  <si>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</si>
  <si>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</si>
  <si>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</si>
  <si>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</si>
  <si>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</si>
  <si>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</si>
  <si>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</si>
  <si>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</si>
  <si>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</si>
  <si>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</si>
  <si>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</si>
  <si>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</si>
  <si>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</si>
  <si>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</si>
  <si>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</si>
  <si>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</si>
  <si>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</si>
  <si>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</si>
  <si>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</si>
  <si>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</si>
  <si>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</si>
  <si>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</si>
  <si>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</si>
  <si>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</si>
  <si>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</si>
  <si>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</si>
  <si>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</si>
  <si>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</si>
  <si>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</si>
  <si>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</si>
  <si>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</si>
  <si>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</si>
  <si>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</si>
  <si>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</si>
  <si>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</si>
  <si>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</si>
  <si>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</si>
  <si>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</si>
  <si>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</si>
  <si>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</si>
  <si>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</si>
  <si>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</si>
  <si>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</si>
  <si>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 xml:space="preserve">Rellenado de botellones de agua </t>
  </si>
  <si>
    <t>Cinta de maquina sumadora 1750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</si>
  <si>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</si>
  <si>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</si>
  <si>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</si>
  <si>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</si>
  <si>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</si>
  <si>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</si>
  <si>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</si>
  <si>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</si>
  <si>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</si>
  <si>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</si>
  <si>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</si>
  <si>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</si>
  <si>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</si>
  <si>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</si>
  <si>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</si>
  <si>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</si>
  <si>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</si>
  <si>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</si>
  <si>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</si>
  <si>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</si>
  <si>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</si>
  <si>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</si>
  <si>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</si>
  <si>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</si>
  <si>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</si>
  <si>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</si>
  <si>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</si>
  <si>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</si>
  <si>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</si>
  <si>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</si>
  <si>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Licdo. Bienvenido Zorrilla</t>
  </si>
  <si>
    <t>Encargado Interino Financiero</t>
  </si>
  <si>
    <t>Jabón en pasta de fregar 265 gr</t>
  </si>
  <si>
    <t xml:space="preserve">Batería 9w 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</si>
  <si>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</si>
  <si>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</si>
  <si>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</si>
  <si>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</si>
  <si>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</si>
  <si>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</si>
  <si>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</si>
  <si>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</si>
  <si>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</si>
  <si>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</si>
  <si>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</si>
  <si>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</si>
  <si>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</si>
  <si>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</si>
  <si>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 xml:space="preserve">Bandeja de escritorio de tres niveles </t>
  </si>
  <si>
    <t>Corrector liquido tipo lápiz 7ml</t>
  </si>
  <si>
    <t>Atomizador 16 oz</t>
  </si>
  <si>
    <t>Termomentros infrarojo modelo CK-T1503</t>
  </si>
  <si>
    <t xml:space="preserve">Bandeja de escritorio de dos niveles </t>
  </si>
  <si>
    <t>Banditas de gomas (1)</t>
  </si>
  <si>
    <t>Banditas de gomas (2)</t>
  </si>
  <si>
    <t>Bolígrafos azules (1)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</si>
  <si>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</si>
  <si>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</si>
  <si>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</si>
  <si>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</si>
  <si>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</si>
  <si>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</si>
  <si>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</si>
  <si>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</si>
  <si>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Dispensador cinta adhesiva 3/4 (1)</t>
  </si>
  <si>
    <t>Dispensador cinta adhesiva 3/4 (2)</t>
  </si>
  <si>
    <t>Folders 8 1/2 x 11 (1)</t>
  </si>
  <si>
    <t>Folders 8 1/2 x 11 (2)</t>
  </si>
  <si>
    <t>Hojas protectoras transparentes p/archivar 100/1 (2)</t>
  </si>
  <si>
    <t>Insecticida (1)</t>
  </si>
  <si>
    <t>Insecticida (2)</t>
  </si>
  <si>
    <t>Lanilla blanca (1)</t>
  </si>
  <si>
    <t>Lanilla blanca (2)</t>
  </si>
  <si>
    <t xml:space="preserve">Libro record 300 pg 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</si>
  <si>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</si>
  <si>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</si>
  <si>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</si>
  <si>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</si>
  <si>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</si>
  <si>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</si>
  <si>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</si>
  <si>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</si>
  <si>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</si>
  <si>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</si>
  <si>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(1)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</si>
  <si>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</si>
  <si>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</si>
  <si>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</si>
  <si>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</si>
  <si>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</si>
  <si>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</si>
  <si>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>Té frio en polvo 26,8 oz</t>
  </si>
  <si>
    <t xml:space="preserve">Zafacón plat. de 25 lts con tapa y vaiven </t>
  </si>
  <si>
    <t xml:space="preserve">Zafacón plat. de 4 galones con tapa y vaiven </t>
  </si>
  <si>
    <t>INVENTARIO DE ALMACEN Y SUMINISTRO MES DE AGOSTO 2021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</si>
  <si>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</si>
  <si>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</si>
  <si>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</si>
  <si>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</si>
  <si>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</si>
  <si>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</si>
  <si>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</si>
  <si>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</si>
  <si>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Observación</t>
  </si>
  <si>
    <t>2.3.9.6.01</t>
  </si>
  <si>
    <t>Eridania Rosario</t>
  </si>
  <si>
    <t xml:space="preserve">Presidencia </t>
  </si>
  <si>
    <t xml:space="preserve">Técnologia </t>
  </si>
  <si>
    <t>Ana Jímenez</t>
  </si>
  <si>
    <t>Cocina</t>
  </si>
  <si>
    <t>2.3.3.2.01</t>
  </si>
  <si>
    <t>2.3.5.5.01</t>
  </si>
  <si>
    <t xml:space="preserve">Roisel Cuevas </t>
  </si>
  <si>
    <t>Servicios Generales</t>
  </si>
  <si>
    <t>Manuela Ramirez</t>
  </si>
  <si>
    <t>Dirección Técnica</t>
  </si>
  <si>
    <t xml:space="preserve">Zuandy Salas </t>
  </si>
  <si>
    <t>Emma Rodríguez</t>
  </si>
  <si>
    <t>Almacén y Suministro</t>
  </si>
  <si>
    <t xml:space="preserve">Lissette Bastista </t>
  </si>
  <si>
    <t>Administrativa</t>
  </si>
  <si>
    <t xml:space="preserve">Zoila Camilo </t>
  </si>
  <si>
    <t>Protección Social</t>
  </si>
  <si>
    <t>Juan Mesa</t>
  </si>
  <si>
    <t>Territorio</t>
  </si>
  <si>
    <t xml:space="preserve">Marcos Taveras </t>
  </si>
  <si>
    <t>Sencibilización</t>
  </si>
  <si>
    <t>Gabriel Rosario</t>
  </si>
  <si>
    <t>Foto Copiador</t>
  </si>
  <si>
    <t>Ramona Pujols</t>
  </si>
  <si>
    <t>Zafacón plast. 11 lts negro</t>
  </si>
  <si>
    <t xml:space="preserve">Accesibilidad </t>
  </si>
  <si>
    <t>Juan Guzmán</t>
  </si>
  <si>
    <t>Ynés Mendez</t>
  </si>
  <si>
    <t>Administrativa y Financiera</t>
  </si>
  <si>
    <t>Mayerling Martínez</t>
  </si>
  <si>
    <t>Recepción</t>
  </si>
  <si>
    <t xml:space="preserve">Mercedes Pujols </t>
  </si>
  <si>
    <t>Contabilidad</t>
  </si>
  <si>
    <t xml:space="preserve">Marisol del Orbe </t>
  </si>
  <si>
    <t>Financiera</t>
  </si>
  <si>
    <t>Arabelly Villar</t>
  </si>
  <si>
    <t>Presupuesto</t>
  </si>
  <si>
    <t xml:space="preserve">Administrativo y Financiero </t>
  </si>
  <si>
    <t xml:space="preserve">Cocina </t>
  </si>
  <si>
    <t>Bismar Almonte</t>
  </si>
  <si>
    <t>Fortalecimiento Institucional</t>
  </si>
  <si>
    <t>INVENTARIO DE ALMACEN Y SUMINISTRO MES DE JUNIO 2021</t>
  </si>
  <si>
    <t>Columna2</t>
  </si>
  <si>
    <t>Columna1</t>
  </si>
  <si>
    <t xml:space="preserve"> 2.3.3.2.01</t>
  </si>
  <si>
    <t>2.2.7.2.06</t>
  </si>
  <si>
    <t>2.3.1.4.01</t>
  </si>
  <si>
    <t>2.3.3.1.01</t>
  </si>
  <si>
    <t>Papel  bond 8 1/2 x 11</t>
  </si>
  <si>
    <t>Papel  bond 8 1/2 x 13</t>
  </si>
  <si>
    <t xml:space="preserve">Papel blanco timbrado 8 1/2 x 11  </t>
  </si>
  <si>
    <t>Botellitas de agua 16 oz (20/1)</t>
  </si>
  <si>
    <t>Te de infusión de menta caja 25/1</t>
  </si>
  <si>
    <t>Te de tilo caja 25/1</t>
  </si>
  <si>
    <t>Te frio en polvo 26,8 oz lipto</t>
  </si>
  <si>
    <t>Te manzanilla caja 25/1</t>
  </si>
  <si>
    <t>2.3.2.2.01</t>
  </si>
  <si>
    <t>Papel  bond 8 1/2 x 14</t>
  </si>
  <si>
    <t>Carpetas pequeñas 3/hoyo</t>
  </si>
  <si>
    <t>Folders 8 1/2 x 11</t>
  </si>
  <si>
    <t>Folders 8 1/2 x 14</t>
  </si>
  <si>
    <t xml:space="preserve">Servilleta </t>
  </si>
  <si>
    <t>2.3.3.3.01</t>
  </si>
  <si>
    <t>2.3.4.1.01</t>
  </si>
  <si>
    <t>Dispensador cinta adhesiva 3/4</t>
  </si>
  <si>
    <t>2.3.6.3.03</t>
  </si>
  <si>
    <t>2.3.7.2.05</t>
  </si>
  <si>
    <t>Insecticida</t>
  </si>
  <si>
    <t>2.3.7.3.99</t>
  </si>
  <si>
    <t>Brillo (gris)</t>
  </si>
  <si>
    <t>Jabón en espuma</t>
  </si>
  <si>
    <t>Banditas de gomas</t>
  </si>
  <si>
    <t>Bolígrafos azules</t>
  </si>
  <si>
    <t>Bolígrafos negros</t>
  </si>
  <si>
    <t>Lanilla blanca</t>
  </si>
  <si>
    <t>2.3.9.3.01</t>
  </si>
  <si>
    <t xml:space="preserve">Mascarillas KN95 </t>
  </si>
  <si>
    <t>Papel Toalla Cocina 24/1</t>
  </si>
  <si>
    <t xml:space="preserve">Limpieza </t>
  </si>
  <si>
    <t>III</t>
  </si>
  <si>
    <t xml:space="preserve">E y C Multiservices </t>
  </si>
  <si>
    <t>Servilleta 10/1 Chavalyn</t>
  </si>
  <si>
    <t>Folders 8 1/2x11</t>
  </si>
  <si>
    <t xml:space="preserve">Material de oficina </t>
  </si>
  <si>
    <t>Best Supply</t>
  </si>
  <si>
    <t>Dispensandor de jabón líquido en espuma de  1000 ml</t>
  </si>
  <si>
    <t xml:space="preserve">Prolimpiso </t>
  </si>
  <si>
    <t xml:space="preserve">Escobilla de inodoro con base </t>
  </si>
  <si>
    <t xml:space="preserve">Xpress Servicios Logísticos </t>
  </si>
  <si>
    <t>Ambientador spray Air Wick 8oonz 6/1</t>
  </si>
  <si>
    <t xml:space="preserve">   </t>
  </si>
  <si>
    <t xml:space="preserve">Insecticida en aerosol Plagox 400ml </t>
  </si>
  <si>
    <t>Cloro 6/1</t>
  </si>
  <si>
    <t>Desinfectante liq. Clean 6/1</t>
  </si>
  <si>
    <t>Brillo Gris/Fregador p/Cocina 12/1</t>
  </si>
  <si>
    <t>DOC</t>
  </si>
  <si>
    <t>Maxi Bodegas del Caribe</t>
  </si>
  <si>
    <t xml:space="preserve">Libro record de 500 paginas </t>
  </si>
  <si>
    <t>Lanilla Blanca Rollo 20 yda</t>
  </si>
  <si>
    <t xml:space="preserve">Bandeja metalica tres niveles negra </t>
  </si>
  <si>
    <t xml:space="preserve">Revisteros plasticos 12/1 negros </t>
  </si>
  <si>
    <t xml:space="preserve">Grapadoras de metal 20 diametro </t>
  </si>
  <si>
    <t xml:space="preserve">Grapadoras de metal industriales para 100 paginas </t>
  </si>
  <si>
    <t>Tijeras de metal no. 7</t>
  </si>
  <si>
    <t>Boligrafos azules 12/1</t>
  </si>
  <si>
    <t>Boligrafos negros 12/1</t>
  </si>
  <si>
    <t xml:space="preserve">Corrector liquído aplicador esponja </t>
  </si>
  <si>
    <t>Gomas elasticas, banditas 40 mm</t>
  </si>
  <si>
    <t xml:space="preserve">Ganchos para folders macho/hembra 50/1 </t>
  </si>
  <si>
    <t>Memoría USB 64 gb</t>
  </si>
  <si>
    <t xml:space="preserve">Uso de la Presidencia </t>
  </si>
  <si>
    <t xml:space="preserve">Uso de la División de Sencibilización </t>
  </si>
  <si>
    <t>2.3.9.2.02</t>
  </si>
  <si>
    <t xml:space="preserve">Corrector liquído tipo lápiz </t>
  </si>
  <si>
    <t>Productos contra COVID-19</t>
  </si>
  <si>
    <t xml:space="preserve">PMED, Productos Médicos Dominicanos </t>
  </si>
  <si>
    <t xml:space="preserve">Atomizador de 16 oz </t>
  </si>
  <si>
    <t xml:space="preserve">Atomizador de 32 oz </t>
  </si>
  <si>
    <t>RELACION DE SALIDA DE ALMACEN JULIO 21</t>
  </si>
  <si>
    <t xml:space="preserve">Maria Luisa </t>
  </si>
  <si>
    <t>Dirección Ejecutiva</t>
  </si>
  <si>
    <t>Carolina Azor</t>
  </si>
  <si>
    <t xml:space="preserve">María Suero </t>
  </si>
  <si>
    <t>Anneris Mejía</t>
  </si>
  <si>
    <t>Asistencia Legal</t>
  </si>
  <si>
    <t>Justina Paulino</t>
  </si>
  <si>
    <t>Recursos Humanos</t>
  </si>
  <si>
    <t>Jose Perez</t>
  </si>
  <si>
    <t>Bienvenido Zorrilla</t>
  </si>
  <si>
    <t>Victor Rodríguez</t>
  </si>
  <si>
    <t>Miguelina de Jesús</t>
  </si>
  <si>
    <t xml:space="preserve">Abier </t>
  </si>
  <si>
    <t xml:space="preserve">Cristina Amiama </t>
  </si>
  <si>
    <t>Victor Valdez</t>
  </si>
  <si>
    <t>Elizabeth Acevedo</t>
  </si>
  <si>
    <t xml:space="preserve">Leta </t>
  </si>
  <si>
    <t xml:space="preserve">Seguridad </t>
  </si>
  <si>
    <t>Carpetas mediana blanca 3/hoyo</t>
  </si>
  <si>
    <t>Papel  bond 8 1/2 x 13 (2)</t>
  </si>
  <si>
    <t>MODIGICAR  PAOLA</t>
  </si>
  <si>
    <t>ESPERO LA NUEVA</t>
  </si>
  <si>
    <t>ENTRADA SUMINISTRO AGOSTO 21</t>
  </si>
  <si>
    <t>Tipo de materiales</t>
  </si>
  <si>
    <t>Cantidad</t>
  </si>
  <si>
    <t>Monto s/ITBIS</t>
  </si>
  <si>
    <t>Monto C/ITEBIS</t>
  </si>
  <si>
    <t>Total</t>
  </si>
  <si>
    <t xml:space="preserve">Trimestre </t>
  </si>
  <si>
    <t>Proveedores</t>
  </si>
  <si>
    <t xml:space="preserve">Tabla c/gancho plásticas </t>
  </si>
  <si>
    <t xml:space="preserve">Carpetas de 3 argollas de 3" blancas </t>
  </si>
  <si>
    <t xml:space="preserve">Ambientador Elect Misty Assortd </t>
  </si>
  <si>
    <t>Vinky Comercial</t>
  </si>
  <si>
    <t xml:space="preserve">Jabón en espuma 6/1 familia </t>
  </si>
  <si>
    <t>Azucar crema paquetes de  5 libras</t>
  </si>
  <si>
    <t>Comestible</t>
  </si>
  <si>
    <t xml:space="preserve">Prolimdes </t>
  </si>
  <si>
    <t xml:space="preserve">Limpiador en espuma Stuff de 22 oz </t>
  </si>
  <si>
    <t>GTG Industrial</t>
  </si>
  <si>
    <t xml:space="preserve">Zafacones plasticos de 4 galones con tapa y vaiven </t>
  </si>
  <si>
    <t xml:space="preserve">Zafacones plasticos de 25 lts con tapa y vaiven </t>
  </si>
  <si>
    <t>Suapes con palo no. 32</t>
  </si>
  <si>
    <t>Agua cristal de 16 onz 20/1</t>
  </si>
  <si>
    <t xml:space="preserve">Ocean Beef </t>
  </si>
  <si>
    <t xml:space="preserve">Uso departamento Administrativo </t>
  </si>
  <si>
    <t xml:space="preserve">Paraguas Rojos y negros </t>
  </si>
  <si>
    <t xml:space="preserve">Paragua </t>
  </si>
  <si>
    <t xml:space="preserve">GL Promociones </t>
  </si>
  <si>
    <t xml:space="preserve">Chocolate MikiWay 12/1 </t>
  </si>
  <si>
    <t xml:space="preserve">Té frio en polvo 26.8 oz sabor a limón </t>
  </si>
  <si>
    <t xml:space="preserve">Infusión de té 25/1 variados </t>
  </si>
  <si>
    <t>Sal de mesa pote de 10 LB</t>
  </si>
  <si>
    <t>SALIDA INVENTARIO SUMINISTRO AGOSTO 21</t>
  </si>
  <si>
    <t>Leonnis Maldonado</t>
  </si>
  <si>
    <t xml:space="preserve">Administrativa </t>
  </si>
  <si>
    <t>Simeón Medina</t>
  </si>
  <si>
    <t xml:space="preserve">Mensajero </t>
  </si>
  <si>
    <t xml:space="preserve">Carmén Encarnación </t>
  </si>
  <si>
    <t>Conserjería</t>
  </si>
  <si>
    <t xml:space="preserve">Robert Almonte </t>
  </si>
  <si>
    <t xml:space="preserve">Uso limpieza de vehículos institucionales </t>
  </si>
  <si>
    <t xml:space="preserve">Eden Carvajal </t>
  </si>
  <si>
    <t xml:space="preserve">Geremias Ami </t>
  </si>
  <si>
    <t>2.3.9.2.03</t>
  </si>
  <si>
    <t>Alma Ferrera</t>
  </si>
  <si>
    <t>Greisy García</t>
  </si>
  <si>
    <t>Samila Fernandez</t>
  </si>
  <si>
    <t xml:space="preserve">Compra </t>
  </si>
  <si>
    <t xml:space="preserve">INVENTARIO DE ALMACEN Y SUMINISTRO </t>
  </si>
  <si>
    <t>2.3.7.2.06</t>
  </si>
  <si>
    <t>Cantidad Validada</t>
  </si>
  <si>
    <t>Comentarios</t>
  </si>
  <si>
    <t>José Luis Jaquez Hernandez</t>
  </si>
  <si>
    <t>Supervisor Sección de Almacén y Suministro</t>
  </si>
  <si>
    <t xml:space="preserve"> TOTAL </t>
  </si>
  <si>
    <t>2.3.9.8.01</t>
  </si>
  <si>
    <t>2.3.7.2.99</t>
  </si>
  <si>
    <t>2.3.9.9.05</t>
  </si>
  <si>
    <t>Cinta adhesiva blanco</t>
  </si>
  <si>
    <t>Zafacón plast. 11 lts negro p/oficina</t>
  </si>
  <si>
    <t>Antibacterial en spray de 500 ml Sabo</t>
  </si>
  <si>
    <t>Bandeja de escritorio de dos niveles (2)</t>
  </si>
  <si>
    <t>Cera para contar Pelikan</t>
  </si>
  <si>
    <t>Bateria AA Duracell</t>
  </si>
  <si>
    <t>Bateria AAA Duracell</t>
  </si>
  <si>
    <t xml:space="preserve">Tabla c/ganchos 8 1/2 x 11 plasticas transparentes </t>
  </si>
  <si>
    <t>Fósforos 10/1</t>
  </si>
  <si>
    <t xml:space="preserve">Rollo de papel toalla para cocina bingo </t>
  </si>
  <si>
    <t>Cepillo de mango plástico para pared</t>
  </si>
  <si>
    <t>Guantes plásticos negro</t>
  </si>
  <si>
    <t xml:space="preserve">Escobilla para limpiar inodoro linda </t>
  </si>
  <si>
    <t>Platos desechables no. 6 termoenvases 25/1</t>
  </si>
  <si>
    <t>Desindectante Antibacterial en Spray LYSOL 19 oz.</t>
  </si>
  <si>
    <t>Toallas para cocina de microfibra</t>
  </si>
  <si>
    <t>Libro record 500 pg (2)</t>
  </si>
  <si>
    <t>Sobre tipo carta blancas 500/1 (2)</t>
  </si>
  <si>
    <t>Carpetas medianas de 3" blanca 3/hoyo (2)</t>
  </si>
  <si>
    <t>Carpetas pequeñas de 2" blancas 3/hoyo (3)</t>
  </si>
  <si>
    <t>Folders 8 1/2 x 11 Ofinota Primiun  (2)</t>
  </si>
  <si>
    <t>Ganchos p/folders macho y hembra 7 cm (metal)</t>
  </si>
  <si>
    <t>Folders satinado con bolsillo (25/1) (2)</t>
  </si>
  <si>
    <t>Libreta rayada 8 1/2 x 11 (2)</t>
  </si>
  <si>
    <t>Galon</t>
  </si>
  <si>
    <t>Folders 8 1/2 x 11 Ofinota Primiun  (3)</t>
  </si>
  <si>
    <t>Azúcar crema de 5 libras</t>
  </si>
  <si>
    <t>Café  1 lb</t>
  </si>
  <si>
    <t>Dispensador Cinta Adhesiva 19x33mm</t>
  </si>
  <si>
    <t xml:space="preserve">Grapadoras de metal 20 diametros </t>
  </si>
  <si>
    <t>Cinta adhesiva gris de 4"</t>
  </si>
  <si>
    <t>Paquete</t>
  </si>
  <si>
    <t>Fundas Basura 18x22</t>
  </si>
  <si>
    <t>fundas de Basura 36/54 Tanque</t>
  </si>
  <si>
    <t>Paq</t>
  </si>
  <si>
    <t>Vasos Foam No.16</t>
  </si>
  <si>
    <t>Gal</t>
  </si>
  <si>
    <t>SUAPES No.39</t>
  </si>
  <si>
    <t>LIMPIADOR EN ESPUMA PARA MUEBLES</t>
  </si>
  <si>
    <t>UN</t>
  </si>
  <si>
    <t>Vasos Higienicos 4oz</t>
  </si>
  <si>
    <t>PAQUETE</t>
  </si>
  <si>
    <t>Vasos Higienicos 10 oz</t>
  </si>
  <si>
    <t>Papel de Baño (12/1)</t>
  </si>
  <si>
    <t>INSECTICIDA 400ML</t>
  </si>
  <si>
    <t>Post-it 75 x 75 mm</t>
  </si>
  <si>
    <t>Boligrafos Azules (12/1)</t>
  </si>
  <si>
    <t>Caja</t>
  </si>
  <si>
    <t xml:space="preserve">Papel Bond 8 1/2 x 13  </t>
  </si>
  <si>
    <t>Resma</t>
  </si>
  <si>
    <t>Papel Bond 8 1/2 x 14</t>
  </si>
  <si>
    <t>Rollos de PaPel para Sumadora</t>
  </si>
  <si>
    <t>Reglas Plasticas</t>
  </si>
  <si>
    <t>caja</t>
  </si>
  <si>
    <t>Carpetas de 5" de 3 Argollas</t>
  </si>
  <si>
    <t>Clips Grandes 50mm</t>
  </si>
  <si>
    <t>Pegamento en Barra de 40g</t>
  </si>
  <si>
    <t>Folder Satinado con Bolsillo</t>
  </si>
  <si>
    <t>INVENTARIO DE ALMACEN Y SUMINISTRO TERCER TRIMESTRE  JUL, AGO,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</si>
</sst>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[$-F800]dddd\,\ mmmm\ dd\,\ yyyy"/>
    <numFmt numFmtId="170" formatCode="_-[$$-1C0A]* #,##0.00_ ;_-[$$-1C0A]* \-#,##0.00\ ;_-[$$-1C0A]* &quot;-&quot;??_ ;_-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17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5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7" fontId="2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0" applyNumberFormat="1" applyFont="1"/>
    <xf numFmtId="167" fontId="19" fillId="0" borderId="0" xfId="11" applyNumberFormat="1" applyFont="1" applyFill="1" applyAlignment="1">
      <alignment vertical="top"/>
    </xf>
    <xf numFmtId="167" fontId="18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20" fillId="0" borderId="0" xfId="0" applyFont="1"/>
    <xf numFmtId="167" fontId="21" fillId="0" borderId="0" xfId="11" applyNumberFormat="1" applyFont="1" applyAlignment="1">
      <alignment vertical="top"/>
    </xf>
    <xf numFmtId="165" fontId="0" fillId="0" borderId="0" xfId="11" applyFont="1"/>
    <xf numFmtId="165" fontId="20" fillId="0" borderId="0" xfId="11" applyFont="1" applyFill="1"/>
    <xf numFmtId="165" fontId="0" fillId="0" borderId="0" xfId="11" applyFont="1" applyFill="1" applyBorder="1"/>
    <xf numFmtId="168" fontId="20" fillId="0" borderId="0" xfId="0" applyNumberFormat="1" applyFont="1"/>
    <xf numFmtId="165" fontId="20" fillId="0" borderId="0" xfId="11" applyFont="1" applyFill="1" applyBorder="1"/>
    <xf numFmtId="0" fontId="20" fillId="0" borderId="0" xfId="0" applyFont="1" applyAlignment="1">
      <alignment horizontal="right" vertical="top" wrapText="1"/>
    </xf>
    <xf numFmtId="165" fontId="1" fillId="0" borderId="0" xfId="11" applyFont="1" applyFill="1" applyBorder="1"/>
    <xf numFmtId="4" fontId="0" fillId="0" borderId="0" xfId="0" applyNumberFormat="1"/>
    <xf numFmtId="165" fontId="20" fillId="0" borderId="0" xfId="0" applyNumberFormat="1" applyFont="1"/>
    <xf numFmtId="0" fontId="4" fillId="0" borderId="0" xfId="0" applyFont="1" applyAlignment="1">
      <alignment horizontal="right" vertical="top" wrapText="1"/>
    </xf>
    <xf numFmtId="0" fontId="20" fillId="0" borderId="0" xfId="11" applyNumberFormat="1" applyFont="1" applyFill="1" applyBorder="1"/>
    <xf numFmtId="0" fontId="20" fillId="5" borderId="0" xfId="0" applyFont="1" applyFill="1"/>
    <xf numFmtId="165" fontId="20" fillId="5" borderId="0" xfId="11" applyFont="1" applyFill="1"/>
    <xf numFmtId="168" fontId="20" fillId="5" borderId="0" xfId="0" applyNumberFormat="1" applyFont="1" applyFill="1"/>
    <xf numFmtId="165" fontId="20" fillId="0" borderId="0" xfId="11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5" fontId="4" fillId="0" borderId="0" xfId="0" applyNumberFormat="1" applyFont="1" applyAlignment="1">
      <alignment horizontal="center" vertical="center"/>
    </xf>
    <xf numFmtId="167" fontId="4" fillId="0" borderId="0" xfId="12" applyNumberFormat="1" applyFont="1" applyBorder="1" applyAlignment="1">
      <alignment vertical="center"/>
    </xf>
    <xf numFmtId="167" fontId="21" fillId="0" borderId="5" xfId="12" applyNumberFormat="1" applyFont="1" applyBorder="1" applyAlignment="1">
      <alignment vertical="center"/>
    </xf>
    <xf numFmtId="167" fontId="21" fillId="0" borderId="0" xfId="12" applyNumberFormat="1" applyFont="1" applyBorder="1" applyAlignment="1">
      <alignment vertical="center"/>
    </xf>
    <xf numFmtId="167" fontId="4" fillId="0" borderId="0" xfId="12" applyNumberFormat="1" applyFont="1" applyAlignment="1">
      <alignment vertical="center"/>
    </xf>
    <xf numFmtId="167" fontId="20" fillId="0" borderId="0" xfId="0" applyNumberFormat="1" applyFont="1"/>
    <xf numFmtId="167" fontId="22" fillId="0" borderId="6" xfId="0" applyNumberFormat="1" applyFont="1" applyBorder="1"/>
    <xf numFmtId="167" fontId="4" fillId="0" borderId="0" xfId="12" applyNumberFormat="1" applyFont="1" applyBorder="1" applyAlignment="1">
      <alignment vertical="top"/>
    </xf>
    <xf numFmtId="167" fontId="21" fillId="0" borderId="6" xfId="12" applyNumberFormat="1" applyFont="1" applyBorder="1" applyAlignment="1">
      <alignment vertical="top"/>
    </xf>
    <xf numFmtId="167" fontId="21" fillId="0" borderId="6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7" fontId="23" fillId="0" borderId="0" xfId="11" applyNumberFormat="1" applyFont="1" applyFill="1" applyAlignment="1">
      <alignment vertical="top"/>
    </xf>
    <xf numFmtId="167" fontId="21" fillId="0" borderId="0" xfId="0" applyNumberFormat="1" applyFont="1"/>
    <xf numFmtId="0" fontId="24" fillId="0" borderId="0" xfId="0" applyFont="1" applyAlignment="1">
      <alignment horizontal="center" vertical="top" wrapText="1"/>
    </xf>
    <xf numFmtId="165" fontId="1" fillId="0" borderId="0" xfId="11" applyFont="1"/>
    <xf numFmtId="169" fontId="0" fillId="0" borderId="0" xfId="0" applyNumberFormat="1"/>
    <xf numFmtId="165" fontId="5" fillId="0" borderId="5" xfId="0" applyNumberFormat="1" applyFont="1" applyBorder="1"/>
    <xf numFmtId="165" fontId="0" fillId="0" borderId="0" xfId="0" applyNumberFormat="1"/>
    <xf numFmtId="165" fontId="5" fillId="0" borderId="5" xfId="11" applyFont="1" applyBorder="1"/>
    <xf numFmtId="0" fontId="3" fillId="0" borderId="0" xfId="0" applyFont="1" applyAlignment="1">
      <alignment vertical="top"/>
    </xf>
    <xf numFmtId="165" fontId="5" fillId="0" borderId="0" xfId="0" applyNumberFormat="1" applyFont="1"/>
    <xf numFmtId="14" fontId="20" fillId="0" borderId="0" xfId="0" applyNumberFormat="1" applyFont="1"/>
    <xf numFmtId="165" fontId="5" fillId="0" borderId="6" xfId="11" applyFont="1" applyFill="1" applyBorder="1"/>
    <xf numFmtId="165" fontId="5" fillId="0" borderId="6" xfId="0" applyNumberFormat="1" applyFont="1" applyBorder="1"/>
    <xf numFmtId="165" fontId="5" fillId="0" borderId="4" xfId="0" applyNumberFormat="1" applyFont="1" applyBorder="1"/>
    <xf numFmtId="0" fontId="3" fillId="5" borderId="7" xfId="0" applyFont="1" applyFill="1" applyBorder="1" applyAlignment="1">
      <alignment vertical="top"/>
    </xf>
    <xf numFmtId="0" fontId="5" fillId="0" borderId="8" xfId="0" applyFont="1" applyBorder="1"/>
    <xf numFmtId="165" fontId="5" fillId="0" borderId="8" xfId="11" applyFont="1" applyBorder="1"/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horizontal="left" wrapText="1"/>
    </xf>
    <xf numFmtId="167" fontId="2" fillId="5" borderId="0" xfId="0" applyNumberFormat="1" applyFont="1" applyFill="1" applyAlignment="1">
      <alignment horizontal="right" wrapText="1"/>
    </xf>
    <xf numFmtId="167" fontId="0" fillId="5" borderId="0" xfId="0" applyNumberFormat="1" applyFill="1"/>
    <xf numFmtId="167" fontId="11" fillId="5" borderId="0" xfId="0" applyNumberFormat="1" applyFont="1" applyFill="1"/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167" fontId="10" fillId="5" borderId="0" xfId="0" applyNumberFormat="1" applyFont="1" applyFill="1" applyAlignment="1">
      <alignment horizontal="left" wrapText="1"/>
    </xf>
    <xf numFmtId="167" fontId="10" fillId="5" borderId="0" xfId="0" applyNumberFormat="1" applyFont="1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/>
    </xf>
    <xf numFmtId="0" fontId="20" fillId="5" borderId="9" xfId="0" applyFont="1" applyFill="1" applyBorder="1"/>
    <xf numFmtId="0" fontId="25" fillId="5" borderId="9" xfId="0" applyFont="1" applyFill="1" applyBorder="1" applyAlignment="1">
      <alignment horizontal="center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vertical="top" wrapText="1"/>
    </xf>
    <xf numFmtId="167" fontId="3" fillId="5" borderId="9" xfId="0" applyNumberFormat="1" applyFont="1" applyFill="1" applyBorder="1" applyAlignment="1">
      <alignment horizontal="center" vertical="center" wrapText="1"/>
    </xf>
    <xf numFmtId="15" fontId="4" fillId="5" borderId="9" xfId="0" applyNumberFormat="1" applyFont="1" applyFill="1" applyBorder="1" applyAlignment="1">
      <alignment horizontal="center" vertical="top"/>
    </xf>
    <xf numFmtId="167" fontId="4" fillId="5" borderId="9" xfId="12" applyNumberFormat="1" applyFont="1" applyFill="1" applyBorder="1" applyAlignment="1">
      <alignment vertical="top"/>
    </xf>
    <xf numFmtId="167" fontId="4" fillId="5" borderId="10" xfId="12" applyNumberFormat="1" applyFont="1" applyFill="1" applyBorder="1" applyAlignment="1">
      <alignment vertical="top"/>
    </xf>
    <xf numFmtId="167" fontId="19" fillId="5" borderId="9" xfId="11" applyNumberFormat="1" applyFont="1" applyFill="1" applyBorder="1" applyAlignment="1">
      <alignment vertical="top"/>
    </xf>
    <xf numFmtId="167" fontId="18" fillId="5" borderId="10" xfId="11" applyNumberFormat="1" applyFont="1" applyFill="1" applyBorder="1" applyAlignment="1">
      <alignment vertical="top"/>
    </xf>
    <xf numFmtId="15" fontId="21" fillId="5" borderId="9" xfId="0" applyNumberFormat="1" applyFont="1" applyFill="1" applyBorder="1" applyAlignment="1">
      <alignment horizontal="center" vertical="top"/>
    </xf>
    <xf numFmtId="167" fontId="21" fillId="5" borderId="9" xfId="12" applyNumberFormat="1" applyFont="1" applyFill="1" applyBorder="1" applyAlignment="1">
      <alignment vertical="top"/>
    </xf>
    <xf numFmtId="167" fontId="21" fillId="5" borderId="10" xfId="12" applyNumberFormat="1" applyFont="1" applyFill="1" applyBorder="1" applyAlignment="1">
      <alignment vertical="top"/>
    </xf>
    <xf numFmtId="15" fontId="18" fillId="5" borderId="9" xfId="0" applyNumberFormat="1" applyFont="1" applyFill="1" applyBorder="1" applyAlignment="1">
      <alignment horizontal="center" vertical="top"/>
    </xf>
    <xf numFmtId="167" fontId="26" fillId="5" borderId="9" xfId="11" applyNumberFormat="1" applyFont="1" applyFill="1" applyBorder="1" applyAlignment="1">
      <alignment vertical="top"/>
    </xf>
    <xf numFmtId="167" fontId="21" fillId="5" borderId="10" xfId="11" applyNumberFormat="1" applyFont="1" applyFill="1" applyBorder="1" applyAlignment="1">
      <alignment vertical="top"/>
    </xf>
    <xf numFmtId="15" fontId="25" fillId="5" borderId="9" xfId="0" applyNumberFormat="1" applyFont="1" applyFill="1" applyBorder="1" applyAlignment="1">
      <alignment horizontal="center" vertical="top"/>
    </xf>
    <xf numFmtId="167" fontId="25" fillId="5" borderId="9" xfId="12" applyNumberFormat="1" applyFont="1" applyFill="1" applyBorder="1" applyAlignment="1">
      <alignment vertical="top"/>
    </xf>
    <xf numFmtId="167" fontId="25" fillId="5" borderId="10" xfId="12" applyNumberFormat="1" applyFont="1" applyFill="1" applyBorder="1" applyAlignment="1">
      <alignment vertical="top"/>
    </xf>
    <xf numFmtId="167" fontId="21" fillId="5" borderId="9" xfId="0" applyNumberFormat="1" applyFont="1" applyFill="1" applyBorder="1" applyAlignment="1">
      <alignment vertical="top"/>
    </xf>
    <xf numFmtId="167" fontId="21" fillId="5" borderId="10" xfId="0" applyNumberFormat="1" applyFont="1" applyFill="1" applyBorder="1" applyAlignment="1">
      <alignment vertical="top"/>
    </xf>
    <xf numFmtId="167" fontId="4" fillId="5" borderId="9" xfId="11" applyNumberFormat="1" applyFont="1" applyFill="1" applyBorder="1" applyAlignment="1">
      <alignment vertical="top"/>
    </xf>
    <xf numFmtId="0" fontId="27" fillId="0" borderId="0" xfId="0" applyFont="1"/>
    <xf numFmtId="0" fontId="4" fillId="0" borderId="0" xfId="0" applyFont="1" applyAlignment="1">
      <alignment vertical="top"/>
    </xf>
    <xf numFmtId="15" fontId="4" fillId="0" borderId="0" xfId="0" applyNumberFormat="1" applyFont="1" applyAlignment="1">
      <alignment horizontal="center" vertical="top"/>
    </xf>
    <xf numFmtId="170" fontId="27" fillId="0" borderId="0" xfId="0" applyNumberFormat="1" applyFont="1"/>
    <xf numFmtId="0" fontId="28" fillId="0" borderId="0" xfId="0" applyFont="1"/>
    <xf numFmtId="0" fontId="29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5" fontId="20" fillId="0" borderId="0" xfId="0" applyNumberFormat="1" applyFont="1" applyAlignment="1">
      <alignment horizontal="center" vertical="top"/>
    </xf>
    <xf numFmtId="170" fontId="20" fillId="0" borderId="0" xfId="11" applyNumberFormat="1" applyFont="1"/>
    <xf numFmtId="170" fontId="29" fillId="0" borderId="0" xfId="11" applyNumberFormat="1" applyFont="1"/>
    <xf numFmtId="0" fontId="4" fillId="0" borderId="0" xfId="0" applyFont="1"/>
    <xf numFmtId="0" fontId="24" fillId="0" borderId="0" xfId="0" applyFont="1"/>
    <xf numFmtId="15" fontId="24" fillId="0" borderId="0" xfId="0" applyNumberFormat="1" applyFont="1" applyAlignment="1">
      <alignment horizontal="center" vertical="top"/>
    </xf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10" applyFont="1" applyFill="1" applyAlignment="1">
      <alignment horizontal="center"/>
    </xf>
    <xf numFmtId="0" fontId="14" fillId="5" borderId="0" xfId="10" applyFont="1" applyFill="1" applyAlignment="1">
      <alignment horizontal="center"/>
    </xf>
    <xf numFmtId="0" fontId="12" fillId="5" borderId="0" xfId="0" applyFont="1" applyFill="1" applyAlignment="1">
      <alignment horizontal="center"/>
    </xf>
  </cellXfs>
  <cellStyles count="25">
    <cellStyle name="Comma 2" xfId="2" xr:uid="{00000000-0005-0000-0000-000000000000}"/>
    <cellStyle name="Comma 2 2" xfId="16" xr:uid="{00000000-0005-0000-0000-000001000000}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21" xr:uid="{00000000-0005-0000-0000-000005000000}"/>
    <cellStyle name="Millares 3 3" xfId="17" xr:uid="{00000000-0005-0000-0000-000006000000}"/>
    <cellStyle name="Millares 4" xfId="12" xr:uid="{00000000-0005-0000-0000-000007000000}"/>
    <cellStyle name="Millares 4 2" xfId="23" xr:uid="{00000000-0005-0000-0000-000008000000}"/>
    <cellStyle name="Millares 4 3" xfId="19" xr:uid="{00000000-0005-0000-0000-000009000000}"/>
    <cellStyle name="Millares 5" xfId="14" xr:uid="{00000000-0005-0000-0000-00000A000000}"/>
    <cellStyle name="Moneda" xfId="11" builtinId="4"/>
    <cellStyle name="Moneda 2" xfId="13" xr:uid="{00000000-0005-0000-0000-00000C000000}"/>
    <cellStyle name="Moneda 2 2" xfId="24" xr:uid="{00000000-0005-0000-0000-00000D000000}"/>
    <cellStyle name="Moneda 2 3" xfId="20" xr:uid="{00000000-0005-0000-0000-00000E000000}"/>
    <cellStyle name="Moneda 3" xfId="18" xr:uid="{00000000-0005-0000-0000-00000F000000}"/>
    <cellStyle name="Moneda 4" xfId="22" xr:uid="{00000000-0005-0000-0000-000010000000}"/>
    <cellStyle name="Moneda 5" xfId="15" xr:uid="{00000000-0005-0000-0000-000011000000}"/>
    <cellStyle name="Neutral 2" xfId="6" xr:uid="{00000000-0005-0000-0000-000012000000}"/>
    <cellStyle name="Normal" xfId="0" builtinId="0"/>
    <cellStyle name="Normal 2" xfId="7" xr:uid="{00000000-0005-0000-0000-000014000000}"/>
    <cellStyle name="Normal 3" xfId="8" xr:uid="{00000000-0005-0000-0000-000015000000}"/>
    <cellStyle name="Notas 2" xfId="9" xr:uid="{00000000-0005-0000-0000-000016000000}"/>
    <cellStyle name="Title 2" xfId="10" xr:uid="{00000000-0005-0000-0000-000017000000}"/>
    <cellStyle name="Total" xfId="1" builtinId="25" customBuiltin="1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fill>
        <patternFill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169" formatCode="[$-F800]dddd\,\ mmmm\ dd\,\ yyyy"/>
    </dxf>
    <dxf>
      <numFmt numFmtId="169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445127</xdr:colOff>
      <xdr:row>1</xdr:row>
      <xdr:rowOff>19050</xdr:rowOff>
    </xdr:from>
    <xdr:to>
      <xdr:col>11</xdr:col>
      <xdr:colOff>704851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1377" y="285750"/>
          <a:ext cx="11550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495301</xdr:colOff>
      <xdr:row>0</xdr:row>
      <xdr:rowOff>180975</xdr:rowOff>
    </xdr:from>
    <xdr:to>
      <xdr:col>6</xdr:col>
      <xdr:colOff>469169</xdr:colOff>
      <xdr:row>4</xdr:row>
      <xdr:rowOff>28575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180975"/>
          <a:ext cx="73586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130802</xdr:colOff>
      <xdr:row>0</xdr:row>
      <xdr:rowOff>1</xdr:rowOff>
    </xdr:from>
    <xdr:ext cx="1564648" cy="76200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177" y="1"/>
          <a:ext cx="156464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19050</xdr:rowOff>
    </xdr:from>
    <xdr:to>
      <xdr:col>2</xdr:col>
      <xdr:colOff>76201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333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445127</xdr:colOff>
      <xdr:row>1</xdr:row>
      <xdr:rowOff>19050</xdr:rowOff>
    </xdr:from>
    <xdr:to>
      <xdr:col>8</xdr:col>
      <xdr:colOff>495301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02" y="2857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390526</xdr:colOff>
      <xdr:row>1</xdr:row>
      <xdr:rowOff>9525</xdr:rowOff>
    </xdr:from>
    <xdr:to>
      <xdr:col>3</xdr:col>
      <xdr:colOff>364394</xdr:colOff>
      <xdr:row>4</xdr:row>
      <xdr:rowOff>123825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1</xdr:col>
      <xdr:colOff>228598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850"/>
          <a:ext cx="108584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161925</xdr:colOff>
      <xdr:row>1</xdr:row>
      <xdr:rowOff>38100</xdr:rowOff>
    </xdr:from>
    <xdr:to>
      <xdr:col>7</xdr:col>
      <xdr:colOff>507374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4800"/>
          <a:ext cx="14408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180976</xdr:rowOff>
    </xdr:from>
    <xdr:to>
      <xdr:col>1</xdr:col>
      <xdr:colOff>390525</xdr:colOff>
      <xdr:row>149</xdr:row>
      <xdr:rowOff>466726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5C8AA6-AAE2-4C1F-8C2C-3FC71E97C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9464576"/>
          <a:ext cx="1638300" cy="476250"/>
        </a:xfrm>
        <a:prstGeom prst="rect">
          <a:avLst/>
        </a:prstGeom>
      </xdr:spPr>
    </xdr:pic>
    <xdr:clientData/>
  </xdr:twoCellAnchor>
  <xdr:twoCellAnchor editAs="oneCell">
    <xdr:from>
      <xdr:col>4</xdr:col>
      <xdr:colOff>850765</xdr:colOff>
      <xdr:row>149</xdr:row>
      <xdr:rowOff>132611</xdr:rowOff>
    </xdr:from>
    <xdr:to>
      <xdr:col>6</xdr:col>
      <xdr:colOff>815439</xdr:colOff>
      <xdr:row>153</xdr:row>
      <xdr:rowOff>56655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3FD6C8-7A12-4258-BDA9-C5410367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18843">
          <a:off x="8302677" y="30388493"/>
          <a:ext cx="2373938" cy="1352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J235" totalsRowShown="0" headerRowDxfId="130" totalsRowDxfId="127" headerRowBorderDxfId="129" tableBorderDxfId="128">
  <autoFilter ref="A7:J235" xr:uid="{00000000-0009-0000-0100-000001000000}"/>
  <tableColumns count="10">
    <tableColumn id="5" xr3:uid="{00000000-0010-0000-0000-000005000000}" name="Código Cuenta Presupuesto_x000a_" dataDxfId="126" totalsRowDxfId="125"/>
    <tableColumn id="1" xr3:uid="{00000000-0010-0000-0000-000001000000}" name="Código Institucional" dataDxfId="124" totalsRowDxfId="123"/>
    <tableColumn id="7" xr3:uid="{00000000-0010-0000-0000-000007000000}" name="Código Bienes Nacionales" dataDxfId="122" totalsRowDxfId="121"/>
    <tableColumn id="2" xr3:uid="{00000000-0010-0000-0000-000002000000}" name="Articulos " dataDxfId="120" totalsRowDxfId="119"/>
    <tableColumn id="3" xr3:uid="{00000000-0010-0000-0000-000003000000}" name="Unidad" dataDxfId="118"/>
    <tableColumn id="6" xr3:uid="{00000000-0010-0000-0000-000006000000}" name="Existencia" dataDxfId="117"/>
    <tableColumn id="16" xr3:uid="{00000000-0010-0000-0000-000010000000}" name="Periódo de adquisición" dataDxfId="116" totalsRowDxfId="115"/>
    <tableColumn id="4" xr3:uid="{00000000-0010-0000-0000-000004000000}" name="Periódo de Registro" dataDxfId="114" totalsRowDxfId="113"/>
    <tableColumn id="12" xr3:uid="{00000000-0010-0000-0000-00000C000000}" name="Precio Unitario" dataDxfId="112" dataCellStyle="Moneda"/>
    <tableColumn id="14" xr3:uid="{00000000-0010-0000-0000-00000E000000}" name="Valor " dataDxfId="111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16" displayName="Tabla16" ref="A6:L22" totalsRowCount="1" headerRowDxfId="110">
  <autoFilter ref="A6:L21" xr:uid="{00000000-0009-0000-0100-000005000000}"/>
  <tableColumns count="12">
    <tableColumn id="1" xr3:uid="{00000000-0010-0000-0100-000001000000}" name="Código Cuenta Presupuesto_x000a_" dataDxfId="109" totalsRowDxfId="108"/>
    <tableColumn id="2" xr3:uid="{00000000-0010-0000-0100-000002000000}" name="Articulos"/>
    <tableColumn id="3" xr3:uid="{00000000-0010-0000-0100-000003000000}" name="Tipo de materiales"/>
    <tableColumn id="4" xr3:uid="{00000000-0010-0000-0100-000004000000}" name="Unidad"/>
    <tableColumn id="5" xr3:uid="{00000000-0010-0000-0100-000005000000}" name="Cantidad" dataDxfId="107" totalsRowDxfId="106"/>
    <tableColumn id="6" xr3:uid="{00000000-0010-0000-0100-000006000000}" name="Monto s/ITBIS" dataDxfId="105" totalsRowDxfId="104" dataCellStyle="Moneda"/>
    <tableColumn id="7" xr3:uid="{00000000-0010-0000-0100-000007000000}" name="Monto C/ITEBIS" dataDxfId="103" totalsRowDxfId="102" dataCellStyle="Moneda"/>
    <tableColumn id="8" xr3:uid="{00000000-0010-0000-0100-000008000000}" name="Total" totalsRowFunction="custom" dataDxfId="101" totalsRowDxfId="100" dataCellStyle="Moneda">
      <totalsRowFormula>SUM(H7:H21)</totalsRowFormula>
    </tableColumn>
    <tableColumn id="9" xr3:uid="{00000000-0010-0000-0100-000009000000}" name="Fecha" dataDxfId="99" totalsRowDxfId="98"/>
    <tableColumn id="10" xr3:uid="{00000000-0010-0000-0100-00000A000000}" name="Trimestre "/>
    <tableColumn id="11" xr3:uid="{00000000-0010-0000-0100-00000B000000}" name="Proveedores"/>
    <tableColumn id="12" xr3:uid="{00000000-0010-0000-0100-00000C000000}" name="Observació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13" displayName="Tabla13" ref="A6:K160" totalsRowCount="1">
  <autoFilter ref="A6:K159" xr:uid="{00000000-0009-0000-0100-000006000000}"/>
  <tableColumns count="11">
    <tableColumn id="1" xr3:uid="{00000000-0010-0000-0200-000001000000}" name="Código Cuenta Presupuesto_x000a_" dataDxfId="97" totalsRowDxfId="96"/>
    <tableColumn id="2" xr3:uid="{00000000-0010-0000-0200-000002000000}" name="Código" dataDxfId="95" totalsRowDxfId="94"/>
    <tableColumn id="3" xr3:uid="{00000000-0010-0000-0200-000003000000}" name="Articulos"/>
    <tableColumn id="4" xr3:uid="{00000000-0010-0000-0200-000004000000}" name="Unidad" dataDxfId="93" totalsRowDxfId="92"/>
    <tableColumn id="5" xr3:uid="{00000000-0010-0000-0200-000005000000}" name="Salida" dataDxfId="91" totalsRowDxfId="90"/>
    <tableColumn id="6" xr3:uid="{00000000-0010-0000-0200-000006000000}" name="Precio unitario " dataDxfId="89" totalsRowDxfId="88" dataCellStyle="Moneda"/>
    <tableColumn id="7" xr3:uid="{00000000-0010-0000-0200-000007000000}" name="Valor" totalsRowFunction="sum" dataDxfId="87" totalsRowDxfId="86" dataCellStyle="Moneda"/>
    <tableColumn id="8" xr3:uid="{00000000-0010-0000-0200-000008000000}" name="Entregado a" dataDxfId="85" totalsRowDxfId="84"/>
    <tableColumn id="9" xr3:uid="{00000000-0010-0000-0200-000009000000}" name="Departamento" dataDxfId="83" totalsRowDxfId="82"/>
    <tableColumn id="10" xr3:uid="{00000000-0010-0000-0200-00000A000000}" name="Fecha" dataDxfId="81" totalsRowDxfId="80"/>
    <tableColumn id="11" xr3:uid="{00000000-0010-0000-0200-00000B000000}" name="Observació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23" displayName="Tabla23" ref="A7:J239" totalsRowShown="0" headerRowDxfId="76" totalsRowDxfId="73" headerRowBorderDxfId="75" tableBorderDxfId="74">
  <autoFilter ref="A7:J239" xr:uid="{00000000-0009-0000-0100-000002000000}"/>
  <tableColumns count="10">
    <tableColumn id="5" xr3:uid="{00000000-0010-0000-0300-000005000000}" name="Código Cuenta Presupuesto_x000a_" dataDxfId="72" totalsRowDxfId="71"/>
    <tableColumn id="1" xr3:uid="{00000000-0010-0000-0300-000001000000}" name="Código Institucional" dataDxfId="70" totalsRowDxfId="69"/>
    <tableColumn id="7" xr3:uid="{00000000-0010-0000-0300-000007000000}" name="Código Bienes Nacionales" dataDxfId="68" totalsRowDxfId="67"/>
    <tableColumn id="2" xr3:uid="{00000000-0010-0000-0300-000002000000}" name="Articulos " dataDxfId="66" totalsRowDxfId="65"/>
    <tableColumn id="3" xr3:uid="{00000000-0010-0000-0300-000003000000}" name="Unidad" dataDxfId="64" totalsRowDxfId="63"/>
    <tableColumn id="6" xr3:uid="{00000000-0010-0000-0300-000006000000}" name="Existencia" dataDxfId="62" totalsRowDxfId="61"/>
    <tableColumn id="16" xr3:uid="{00000000-0010-0000-0300-000010000000}" name="Periódo de adquisición" dataDxfId="60" totalsRowDxfId="59"/>
    <tableColumn id="4" xr3:uid="{00000000-0010-0000-0300-000004000000}" name="Periódo de Registro" dataDxfId="58" totalsRowDxfId="57"/>
    <tableColumn id="12" xr3:uid="{00000000-0010-0000-0300-00000C000000}" name="Precio Unitario" dataDxfId="56" totalsRowDxfId="55" dataCellStyle="Moneda"/>
    <tableColumn id="14" xr3:uid="{00000000-0010-0000-0300-00000E000000}" name="Valor " dataDxfId="54" totalsRowDxfId="53" dataCellStyle="Moned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251013" displayName="Tabla251013" ref="B7:M201" totalsRowShown="0" headerRowDxfId="49" dataDxfId="47" totalsRowDxfId="45" headerRowBorderDxfId="48" tableBorderDxfId="46">
  <sortState xmlns:xlrd2="http://schemas.microsoft.com/office/spreadsheetml/2017/richdata2" ref="B8:K201">
    <sortCondition ref="B8"/>
  </sortState>
  <tableColumns count="12">
    <tableColumn id="5" xr3:uid="{00000000-0010-0000-0400-000005000000}" name="Código Cuenta Presupuesto_x000a_" dataDxfId="44" totalsRowDxfId="43"/>
    <tableColumn id="1" xr3:uid="{00000000-0010-0000-0400-000001000000}" name="Código Institucional" dataDxfId="42" totalsRowDxfId="41"/>
    <tableColumn id="7" xr3:uid="{00000000-0010-0000-0400-000007000000}" name="Código Bienes Nacionales" dataDxfId="40" totalsRowDxfId="39"/>
    <tableColumn id="2" xr3:uid="{00000000-0010-0000-0400-000002000000}" name="Articulos " dataDxfId="38" totalsRowDxfId="37"/>
    <tableColumn id="3" xr3:uid="{00000000-0010-0000-0400-000003000000}" name="Unidad" dataDxfId="36" totalsRowDxfId="35"/>
    <tableColumn id="6" xr3:uid="{00000000-0010-0000-0400-000006000000}" name="Existencia" dataDxfId="34" totalsRowDxfId="33"/>
    <tableColumn id="8" xr3:uid="{00000000-0010-0000-0400-000008000000}" name="Cantidad Validada" dataDxfId="32" totalsRowDxfId="31"/>
    <tableColumn id="9" xr3:uid="{00000000-0010-0000-0400-000009000000}" name="Comentarios" dataDxfId="30" totalsRowDxfId="29"/>
    <tableColumn id="16" xr3:uid="{00000000-0010-0000-0400-000010000000}" name="Periódo de adquisición" dataDxfId="28" totalsRowDxfId="27"/>
    <tableColumn id="4" xr3:uid="{00000000-0010-0000-0400-000004000000}" name="Periódo de Registro" dataDxfId="26" totalsRowDxfId="25"/>
    <tableColumn id="12" xr3:uid="{00000000-0010-0000-0400-00000C000000}" name="Precio Unitario" dataDxfId="24" totalsRowDxfId="23" dataCellStyle="Moneda"/>
    <tableColumn id="14" xr3:uid="{00000000-0010-0000-0400-00000E000000}" name="Valor " dataDxfId="22" totalsRowDxfId="21" dataCellStyle="Moned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7:H147" totalsRowCount="1" headerRowDxfId="18" dataDxfId="16" headerRowBorderDxfId="17">
  <autoFilter ref="A7:H146" xr:uid="{00000000-0009-0000-0100-000004000000}"/>
  <tableColumns count="8">
    <tableColumn id="1" xr3:uid="{00000000-0010-0000-0500-000001000000}" name="Código Cuenta Presupuesto_x000a_" dataDxfId="15" totalsRowDxfId="14"/>
    <tableColumn id="2" xr3:uid="{00000000-0010-0000-0500-000002000000}" name="Articulos " dataDxfId="13" totalsRowDxfId="12"/>
    <tableColumn id="3" xr3:uid="{00000000-0010-0000-0500-000003000000}" name="Unidad" dataDxfId="11" totalsRowDxfId="10"/>
    <tableColumn id="4" xr3:uid="{00000000-0010-0000-0500-000004000000}" name="Existencia" dataDxfId="9" totalsRowDxfId="8"/>
    <tableColumn id="5" xr3:uid="{00000000-0010-0000-0500-000005000000}" name="Periódo de adquisición" dataDxfId="7" totalsRowDxfId="6"/>
    <tableColumn id="6" xr3:uid="{00000000-0010-0000-0500-000006000000}" name="Periódo de Registro" dataDxfId="5" totalsRowDxfId="4"/>
    <tableColumn id="7" xr3:uid="{00000000-0010-0000-0500-000007000000}" name="Precio Unitario" totalsRowLabel=" TOTAL " dataDxfId="3" totalsRowDxfId="2" dataCellStyle="Moneda"/>
    <tableColumn id="8" xr3:uid="{00000000-0010-0000-0500-000008000000}" name="Valor " totalsRowFunction="sum" dataDxfId="1" totalsRowDxfId="0" dataCellStyle="Moneda">
      <calculatedColumnFormula>D8*$G8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8"/>
  <sheetViews>
    <sheetView topLeftCell="A51" workbookViewId="0">
      <selection activeCell="D24" sqref="D24"/>
    </sheetView>
  </sheetViews>
  <sheetFormatPr baseColWidth="10" defaultColWidth="11.42578125" defaultRowHeight="15" x14ac:dyDescent="0.25"/>
  <cols>
    <col min="5" max="5" width="3.7109375" hidden="1" customWidth="1"/>
    <col min="6" max="6" width="5.5703125" hidden="1" customWidth="1"/>
    <col min="7" max="7" width="37.28515625" customWidth="1"/>
    <col min="8" max="8" width="13.140625" customWidth="1"/>
    <col min="10" max="10" width="13.85546875" customWidth="1"/>
    <col min="11" max="11" width="13.42578125" customWidth="1"/>
    <col min="12" max="12" width="19.5703125" customWidth="1"/>
    <col min="13" max="13" width="20.85546875" customWidth="1"/>
  </cols>
  <sheetData>
    <row r="1" spans="2:13" ht="21" x14ac:dyDescent="0.35">
      <c r="B1" s="2"/>
      <c r="C1" s="2"/>
      <c r="D1" s="1"/>
      <c r="E1" s="1"/>
      <c r="F1" s="1"/>
      <c r="G1" s="2"/>
      <c r="H1" s="2"/>
      <c r="I1" s="2"/>
      <c r="J1" s="2"/>
      <c r="K1" s="25"/>
      <c r="L1" s="20"/>
      <c r="M1" s="31"/>
    </row>
    <row r="2" spans="2:13" s="3" customFormat="1" ht="22.5" x14ac:dyDescent="0.3">
      <c r="B2" s="157" t="s">
        <v>139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32"/>
    </row>
    <row r="3" spans="2:13" s="3" customFormat="1" ht="18" x14ac:dyDescent="0.25">
      <c r="B3" s="158" t="s">
        <v>140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32"/>
    </row>
    <row r="4" spans="2:13" s="3" customFormat="1" ht="15.75" x14ac:dyDescent="0.25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32"/>
    </row>
    <row r="5" spans="2:13" s="3" customFormat="1" ht="18" x14ac:dyDescent="0.25">
      <c r="B5" s="160" t="s">
        <v>323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32"/>
    </row>
    <row r="6" spans="2:13" s="3" customFormat="1" ht="20.25" x14ac:dyDescent="0.3">
      <c r="B6" s="5"/>
      <c r="C6" s="5"/>
      <c r="D6" s="4"/>
      <c r="E6" s="4"/>
      <c r="F6" s="4"/>
      <c r="G6" s="5"/>
      <c r="H6" s="5"/>
      <c r="I6" s="5"/>
      <c r="J6" s="5"/>
      <c r="K6" s="26"/>
      <c r="L6" s="21"/>
      <c r="M6" s="32"/>
    </row>
    <row r="7" spans="2:13" s="7" customFormat="1" ht="78.75" x14ac:dyDescent="0.25">
      <c r="B7" s="8" t="s">
        <v>196</v>
      </c>
      <c r="C7" s="8" t="s">
        <v>141</v>
      </c>
      <c r="D7" s="8" t="s">
        <v>150</v>
      </c>
      <c r="E7" s="8" t="s">
        <v>324</v>
      </c>
      <c r="F7" s="8" t="s">
        <v>325</v>
      </c>
      <c r="G7" s="8" t="s">
        <v>0</v>
      </c>
      <c r="H7" s="8" t="s">
        <v>1</v>
      </c>
      <c r="I7" s="8" t="s">
        <v>2</v>
      </c>
      <c r="J7" s="8" t="s">
        <v>143</v>
      </c>
      <c r="K7" s="8" t="s">
        <v>144</v>
      </c>
      <c r="L7" s="33" t="s">
        <v>205</v>
      </c>
      <c r="M7" s="33" t="s">
        <v>142</v>
      </c>
    </row>
    <row r="8" spans="2:13" ht="30" hidden="1" x14ac:dyDescent="0.25">
      <c r="B8" s="9" t="s">
        <v>326</v>
      </c>
      <c r="C8" s="9">
        <v>191</v>
      </c>
      <c r="D8" s="9" t="s">
        <v>151</v>
      </c>
      <c r="E8" s="9"/>
      <c r="F8" s="9"/>
      <c r="G8" s="14" t="s">
        <v>65</v>
      </c>
      <c r="H8" s="13" t="s">
        <v>20</v>
      </c>
      <c r="I8" s="9">
        <v>1</v>
      </c>
      <c r="J8" s="10">
        <v>41818</v>
      </c>
      <c r="K8" s="10">
        <v>41818</v>
      </c>
      <c r="L8" s="34">
        <v>250</v>
      </c>
      <c r="M8" s="34">
        <v>250</v>
      </c>
    </row>
    <row r="9" spans="2:13" ht="16.5" thickBot="1" x14ac:dyDescent="0.3">
      <c r="B9" s="59" t="s">
        <v>327</v>
      </c>
      <c r="C9" s="60">
        <v>161</v>
      </c>
      <c r="D9" s="60" t="s">
        <v>151</v>
      </c>
      <c r="E9" s="60"/>
      <c r="F9" s="60"/>
      <c r="G9" s="61" t="s">
        <v>38</v>
      </c>
      <c r="H9" s="62" t="s">
        <v>4</v>
      </c>
      <c r="I9" s="60">
        <v>2</v>
      </c>
      <c r="J9" s="63">
        <v>41818</v>
      </c>
      <c r="K9" s="63">
        <v>41818</v>
      </c>
      <c r="L9" s="64">
        <v>3750</v>
      </c>
      <c r="M9" s="65">
        <v>7500</v>
      </c>
    </row>
    <row r="10" spans="2:13" ht="16.5" thickTop="1" x14ac:dyDescent="0.25">
      <c r="B10" s="59"/>
      <c r="C10" s="60"/>
      <c r="D10" s="60"/>
      <c r="E10" s="60"/>
      <c r="F10" s="60"/>
      <c r="G10" s="61"/>
      <c r="H10" s="62"/>
      <c r="I10" s="60"/>
      <c r="J10" s="63"/>
      <c r="K10" s="63"/>
      <c r="L10" s="66"/>
      <c r="M10" s="67"/>
    </row>
    <row r="12" spans="2:13" ht="15.75" x14ac:dyDescent="0.25">
      <c r="B12" s="39" t="s">
        <v>202</v>
      </c>
      <c r="C12" s="9">
        <v>125</v>
      </c>
      <c r="D12" s="9" t="s">
        <v>151</v>
      </c>
      <c r="E12" s="9"/>
      <c r="F12" s="9"/>
      <c r="G12" s="14" t="s">
        <v>211</v>
      </c>
      <c r="H12" s="13" t="s">
        <v>12</v>
      </c>
      <c r="I12" s="9">
        <v>381</v>
      </c>
      <c r="J12" s="10">
        <v>44364</v>
      </c>
      <c r="K12" s="10">
        <v>44364</v>
      </c>
      <c r="L12" s="34">
        <v>185.58</v>
      </c>
      <c r="M12" s="34">
        <v>70705.98000000001</v>
      </c>
    </row>
    <row r="13" spans="2:13" ht="15.75" x14ac:dyDescent="0.25">
      <c r="B13" s="39" t="s">
        <v>202</v>
      </c>
      <c r="C13" s="9">
        <v>127</v>
      </c>
      <c r="D13" s="9" t="s">
        <v>151</v>
      </c>
      <c r="E13" s="9"/>
      <c r="F13" s="9"/>
      <c r="G13" s="14" t="s">
        <v>25</v>
      </c>
      <c r="H13" s="13" t="s">
        <v>26</v>
      </c>
      <c r="I13" s="9">
        <v>8</v>
      </c>
      <c r="J13" s="10">
        <v>43411</v>
      </c>
      <c r="K13" s="10">
        <v>43411</v>
      </c>
      <c r="L13" s="34">
        <v>155</v>
      </c>
      <c r="M13" s="34">
        <v>1240</v>
      </c>
    </row>
    <row r="14" spans="2:13" ht="15.75" x14ac:dyDescent="0.25">
      <c r="B14" s="39" t="s">
        <v>202</v>
      </c>
      <c r="C14" s="9">
        <v>141</v>
      </c>
      <c r="D14" s="9" t="s">
        <v>151</v>
      </c>
      <c r="E14" s="9"/>
      <c r="F14" s="9"/>
      <c r="G14" s="14" t="s">
        <v>173</v>
      </c>
      <c r="H14" s="13" t="s">
        <v>13</v>
      </c>
      <c r="I14" s="9">
        <v>10</v>
      </c>
      <c r="J14" s="10">
        <v>43789</v>
      </c>
      <c r="K14" s="10">
        <v>43789</v>
      </c>
      <c r="L14" s="34">
        <v>95</v>
      </c>
      <c r="M14" s="34">
        <v>950</v>
      </c>
    </row>
    <row r="15" spans="2:13" ht="16.5" thickBot="1" x14ac:dyDescent="0.3">
      <c r="L15" s="68"/>
      <c r="M15" s="69">
        <f>SUM(M12:M14)</f>
        <v>72895.98000000001</v>
      </c>
    </row>
    <row r="16" spans="2:13" ht="15.75" thickTop="1" x14ac:dyDescent="0.25"/>
    <row r="18" spans="2:13" ht="18" customHeight="1" thickBot="1" x14ac:dyDescent="0.3">
      <c r="B18" s="9" t="s">
        <v>328</v>
      </c>
      <c r="C18" s="9">
        <v>195</v>
      </c>
      <c r="D18" s="9" t="s">
        <v>151</v>
      </c>
      <c r="E18" s="9"/>
      <c r="F18" s="9"/>
      <c r="G18" s="14" t="s">
        <v>67</v>
      </c>
      <c r="H18" s="13" t="s">
        <v>12</v>
      </c>
      <c r="I18" s="9">
        <v>31</v>
      </c>
      <c r="J18" s="10">
        <v>43900</v>
      </c>
      <c r="K18" s="10">
        <v>43900</v>
      </c>
      <c r="L18" s="70">
        <v>980.0018</v>
      </c>
      <c r="M18" s="71">
        <v>30380.055800000002</v>
      </c>
    </row>
    <row r="19" spans="2:13" ht="15.75" thickTop="1" x14ac:dyDescent="0.25"/>
    <row r="20" spans="2:13" x14ac:dyDescent="0.25">
      <c r="B20" s="9" t="s">
        <v>329</v>
      </c>
      <c r="C20" s="9">
        <v>227</v>
      </c>
      <c r="D20" s="9" t="s">
        <v>151</v>
      </c>
      <c r="E20" s="9"/>
      <c r="F20" s="9"/>
      <c r="G20" s="14" t="s">
        <v>330</v>
      </c>
      <c r="H20" s="13" t="s">
        <v>20</v>
      </c>
      <c r="I20" s="9">
        <v>528</v>
      </c>
      <c r="J20" s="10">
        <v>43900</v>
      </c>
      <c r="K20" s="10">
        <v>43900</v>
      </c>
      <c r="L20" s="34">
        <v>179.12</v>
      </c>
      <c r="M20" s="34">
        <v>94575.360000000001</v>
      </c>
    </row>
    <row r="21" spans="2:13" x14ac:dyDescent="0.25">
      <c r="B21" s="9" t="s">
        <v>329</v>
      </c>
      <c r="C21" s="9">
        <v>228</v>
      </c>
      <c r="D21" s="9" t="s">
        <v>151</v>
      </c>
      <c r="E21" s="9"/>
      <c r="F21" s="9"/>
      <c r="G21" s="14" t="s">
        <v>331</v>
      </c>
      <c r="H21" s="13" t="s">
        <v>20</v>
      </c>
      <c r="I21" s="9">
        <v>4</v>
      </c>
      <c r="J21" s="10">
        <v>43900</v>
      </c>
      <c r="K21" s="10">
        <v>43900</v>
      </c>
      <c r="L21" s="34">
        <v>238.36</v>
      </c>
      <c r="M21" s="34">
        <v>953.44</v>
      </c>
    </row>
    <row r="22" spans="2:13" x14ac:dyDescent="0.25">
      <c r="B22" s="9" t="s">
        <v>329</v>
      </c>
      <c r="C22" s="9">
        <v>230</v>
      </c>
      <c r="D22" s="9" t="s">
        <v>151</v>
      </c>
      <c r="E22" s="9"/>
      <c r="F22" s="9"/>
      <c r="G22" s="14" t="s">
        <v>332</v>
      </c>
      <c r="H22" s="13" t="s">
        <v>20</v>
      </c>
      <c r="I22" s="9">
        <v>46</v>
      </c>
      <c r="J22" s="10">
        <v>41818</v>
      </c>
      <c r="K22" s="10">
        <v>41818</v>
      </c>
      <c r="L22" s="34">
        <v>1044</v>
      </c>
      <c r="M22" s="34">
        <v>48024</v>
      </c>
    </row>
    <row r="23" spans="2:13" ht="16.5" thickBot="1" x14ac:dyDescent="0.3">
      <c r="M23" s="72">
        <f>SUM(M20:M22)</f>
        <v>143552.79999999999</v>
      </c>
    </row>
    <row r="24" spans="2:13" ht="30.75" thickTop="1" x14ac:dyDescent="0.25">
      <c r="B24" s="9" t="s">
        <v>326</v>
      </c>
      <c r="C24" s="9">
        <v>191</v>
      </c>
      <c r="D24" s="9" t="s">
        <v>151</v>
      </c>
      <c r="E24" s="9"/>
      <c r="F24" s="9"/>
      <c r="G24" s="14" t="s">
        <v>65</v>
      </c>
      <c r="H24" s="13" t="s">
        <v>20</v>
      </c>
      <c r="I24" s="9">
        <v>1</v>
      </c>
      <c r="J24" s="10">
        <v>41818</v>
      </c>
      <c r="K24" s="10">
        <v>41818</v>
      </c>
      <c r="L24" s="34">
        <v>250</v>
      </c>
      <c r="M24" s="34">
        <v>250</v>
      </c>
    </row>
    <row r="25" spans="2:13" ht="15.75" hidden="1" x14ac:dyDescent="0.25">
      <c r="B25" s="39" t="s">
        <v>327</v>
      </c>
      <c r="C25" s="9">
        <v>161</v>
      </c>
      <c r="D25" s="9" t="s">
        <v>151</v>
      </c>
      <c r="E25" s="9"/>
      <c r="F25" s="9"/>
      <c r="G25" s="14" t="s">
        <v>38</v>
      </c>
      <c r="H25" s="13" t="s">
        <v>4</v>
      </c>
      <c r="I25" s="9">
        <v>2</v>
      </c>
      <c r="J25" s="10">
        <v>41818</v>
      </c>
      <c r="K25" s="10">
        <v>41818</v>
      </c>
      <c r="L25" s="34">
        <v>3750</v>
      </c>
      <c r="M25" s="34">
        <v>7500</v>
      </c>
    </row>
    <row r="26" spans="2:13" hidden="1" x14ac:dyDescent="0.25">
      <c r="B26" s="9" t="s">
        <v>202</v>
      </c>
      <c r="C26" s="9">
        <v>109</v>
      </c>
      <c r="D26" s="9" t="s">
        <v>151</v>
      </c>
      <c r="E26" s="9"/>
      <c r="F26" s="9"/>
      <c r="G26" s="14" t="s">
        <v>11</v>
      </c>
      <c r="H26" s="13" t="s">
        <v>12</v>
      </c>
      <c r="I26" s="9">
        <v>0</v>
      </c>
      <c r="J26" s="10">
        <v>43782</v>
      </c>
      <c r="K26" s="10">
        <v>43782</v>
      </c>
      <c r="L26" s="34">
        <v>114.74</v>
      </c>
      <c r="M26" s="34">
        <v>0</v>
      </c>
    </row>
    <row r="27" spans="2:13" hidden="1" x14ac:dyDescent="0.25">
      <c r="B27" s="9" t="s">
        <v>202</v>
      </c>
      <c r="C27" s="9">
        <v>112</v>
      </c>
      <c r="D27" s="9" t="s">
        <v>151</v>
      </c>
      <c r="E27" s="9"/>
      <c r="F27" s="9"/>
      <c r="G27" s="14" t="s">
        <v>14</v>
      </c>
      <c r="H27" s="13" t="s">
        <v>4</v>
      </c>
      <c r="I27" s="9">
        <v>0</v>
      </c>
      <c r="J27" s="10">
        <v>42902</v>
      </c>
      <c r="K27" s="10">
        <v>42902</v>
      </c>
      <c r="L27" s="34">
        <v>38</v>
      </c>
      <c r="M27" s="34">
        <v>0</v>
      </c>
    </row>
    <row r="28" spans="2:13" ht="15.75" hidden="1" x14ac:dyDescent="0.25">
      <c r="B28" s="39" t="s">
        <v>202</v>
      </c>
      <c r="C28" s="9">
        <v>120</v>
      </c>
      <c r="D28" s="9" t="s">
        <v>151</v>
      </c>
      <c r="E28" s="9"/>
      <c r="F28" s="9"/>
      <c r="G28" s="14" t="s">
        <v>333</v>
      </c>
      <c r="H28" s="13" t="s">
        <v>92</v>
      </c>
      <c r="I28" s="9">
        <v>0</v>
      </c>
      <c r="J28" s="10">
        <v>43172</v>
      </c>
      <c r="K28" s="10">
        <v>43172</v>
      </c>
      <c r="L28" s="34">
        <v>110</v>
      </c>
      <c r="M28" s="34">
        <v>0</v>
      </c>
    </row>
    <row r="29" spans="2:13" hidden="1" x14ac:dyDescent="0.25">
      <c r="B29" s="9" t="s">
        <v>202</v>
      </c>
      <c r="C29" s="9">
        <v>124</v>
      </c>
      <c r="D29" s="9" t="s">
        <v>151</v>
      </c>
      <c r="E29" s="9"/>
      <c r="F29" s="9"/>
      <c r="G29" s="14" t="s">
        <v>210</v>
      </c>
      <c r="H29" s="13" t="s">
        <v>12</v>
      </c>
      <c r="I29" s="9">
        <v>0</v>
      </c>
      <c r="J29" s="10">
        <v>43342</v>
      </c>
      <c r="K29" s="10">
        <v>43342</v>
      </c>
      <c r="L29" s="34">
        <v>270</v>
      </c>
      <c r="M29" s="34">
        <v>0</v>
      </c>
    </row>
    <row r="30" spans="2:13" ht="15.75" hidden="1" x14ac:dyDescent="0.25">
      <c r="B30" s="39" t="s">
        <v>202</v>
      </c>
      <c r="C30" s="9">
        <v>125</v>
      </c>
      <c r="D30" s="9" t="s">
        <v>151</v>
      </c>
      <c r="E30" s="9"/>
      <c r="F30" s="9"/>
      <c r="G30" s="14" t="s">
        <v>211</v>
      </c>
      <c r="H30" s="13" t="s">
        <v>12</v>
      </c>
      <c r="I30" s="9">
        <v>381</v>
      </c>
      <c r="J30" s="10">
        <v>44364</v>
      </c>
      <c r="K30" s="10">
        <v>44364</v>
      </c>
      <c r="L30" s="34">
        <v>185.58</v>
      </c>
      <c r="M30" s="34">
        <v>70705.98000000001</v>
      </c>
    </row>
    <row r="31" spans="2:13" ht="15.75" hidden="1" x14ac:dyDescent="0.25">
      <c r="B31" s="39" t="s">
        <v>202</v>
      </c>
      <c r="C31" s="9">
        <v>127</v>
      </c>
      <c r="D31" s="9" t="s">
        <v>151</v>
      </c>
      <c r="E31" s="9"/>
      <c r="F31" s="9"/>
      <c r="G31" s="14" t="s">
        <v>25</v>
      </c>
      <c r="H31" s="13" t="s">
        <v>26</v>
      </c>
      <c r="I31" s="9">
        <v>8</v>
      </c>
      <c r="J31" s="10">
        <v>43411</v>
      </c>
      <c r="K31" s="10">
        <v>43411</v>
      </c>
      <c r="L31" s="34">
        <v>155</v>
      </c>
      <c r="M31" s="34">
        <v>1240</v>
      </c>
    </row>
    <row r="32" spans="2:13" ht="15.75" hidden="1" x14ac:dyDescent="0.25">
      <c r="B32" s="39" t="s">
        <v>202</v>
      </c>
      <c r="C32" s="9">
        <v>141</v>
      </c>
      <c r="D32" s="9" t="s">
        <v>151</v>
      </c>
      <c r="E32" s="9"/>
      <c r="F32" s="9"/>
      <c r="G32" s="14" t="s">
        <v>173</v>
      </c>
      <c r="H32" s="13" t="s">
        <v>13</v>
      </c>
      <c r="I32" s="9">
        <v>10</v>
      </c>
      <c r="J32" s="10">
        <v>43789</v>
      </c>
      <c r="K32" s="10">
        <v>43789</v>
      </c>
      <c r="L32" s="34">
        <v>95</v>
      </c>
      <c r="M32" s="34">
        <v>950</v>
      </c>
    </row>
    <row r="33" spans="2:13" hidden="1" x14ac:dyDescent="0.25">
      <c r="B33" s="9" t="s">
        <v>202</v>
      </c>
      <c r="C33" s="9">
        <v>261</v>
      </c>
      <c r="D33" s="9" t="s">
        <v>151</v>
      </c>
      <c r="E33" s="9"/>
      <c r="F33" s="9"/>
      <c r="G33" s="14" t="s">
        <v>174</v>
      </c>
      <c r="H33" s="13" t="s">
        <v>4</v>
      </c>
      <c r="I33" s="9">
        <v>0</v>
      </c>
      <c r="J33" s="10">
        <v>43060</v>
      </c>
      <c r="K33" s="10">
        <v>43060</v>
      </c>
      <c r="L33" s="34">
        <v>25</v>
      </c>
      <c r="M33" s="34">
        <v>0</v>
      </c>
    </row>
    <row r="34" spans="2:13" hidden="1" x14ac:dyDescent="0.25">
      <c r="B34" s="9" t="s">
        <v>202</v>
      </c>
      <c r="C34" s="9">
        <v>273</v>
      </c>
      <c r="D34" s="9" t="s">
        <v>151</v>
      </c>
      <c r="E34" s="9"/>
      <c r="F34" s="9"/>
      <c r="G34" s="14" t="s">
        <v>181</v>
      </c>
      <c r="H34" s="13" t="s">
        <v>26</v>
      </c>
      <c r="I34" s="9">
        <v>0</v>
      </c>
      <c r="J34" s="10">
        <v>43570</v>
      </c>
      <c r="K34" s="10">
        <v>43570</v>
      </c>
      <c r="L34" s="34">
        <v>155</v>
      </c>
      <c r="M34" s="34">
        <v>0</v>
      </c>
    </row>
    <row r="35" spans="2:13" hidden="1" x14ac:dyDescent="0.25">
      <c r="B35" s="9" t="s">
        <v>202</v>
      </c>
      <c r="C35" s="9">
        <v>283</v>
      </c>
      <c r="D35" s="9" t="s">
        <v>151</v>
      </c>
      <c r="E35" s="9"/>
      <c r="F35" s="9"/>
      <c r="G35" s="14" t="s">
        <v>334</v>
      </c>
      <c r="H35" s="13" t="s">
        <v>13</v>
      </c>
      <c r="I35" s="9">
        <v>0</v>
      </c>
      <c r="J35" s="10">
        <v>42905</v>
      </c>
      <c r="K35" s="10">
        <v>42905</v>
      </c>
      <c r="L35" s="34">
        <v>186</v>
      </c>
      <c r="M35" s="34">
        <v>0</v>
      </c>
    </row>
    <row r="36" spans="2:13" hidden="1" x14ac:dyDescent="0.25">
      <c r="B36" s="9" t="s">
        <v>202</v>
      </c>
      <c r="C36" s="9">
        <v>284</v>
      </c>
      <c r="D36" s="9" t="s">
        <v>151</v>
      </c>
      <c r="E36" s="9"/>
      <c r="F36" s="9"/>
      <c r="G36" s="14" t="s">
        <v>335</v>
      </c>
      <c r="H36" s="13" t="s">
        <v>13</v>
      </c>
      <c r="I36" s="9">
        <v>0</v>
      </c>
      <c r="J36" s="10">
        <v>42905</v>
      </c>
      <c r="K36" s="10">
        <v>42905</v>
      </c>
      <c r="L36" s="34">
        <v>186</v>
      </c>
      <c r="M36" s="34">
        <v>0</v>
      </c>
    </row>
    <row r="37" spans="2:13" hidden="1" x14ac:dyDescent="0.25">
      <c r="B37" s="9" t="s">
        <v>202</v>
      </c>
      <c r="C37" s="9">
        <v>285</v>
      </c>
      <c r="D37" s="9" t="s">
        <v>151</v>
      </c>
      <c r="E37" s="9"/>
      <c r="F37" s="9"/>
      <c r="G37" s="14" t="s">
        <v>336</v>
      </c>
      <c r="H37" s="13" t="s">
        <v>4</v>
      </c>
      <c r="I37" s="9">
        <v>0</v>
      </c>
      <c r="J37" s="10">
        <v>43570</v>
      </c>
      <c r="K37" s="10">
        <v>43570</v>
      </c>
      <c r="L37" s="34">
        <v>265</v>
      </c>
      <c r="M37" s="34">
        <v>0</v>
      </c>
    </row>
    <row r="38" spans="2:13" hidden="1" x14ac:dyDescent="0.25">
      <c r="B38" s="9" t="s">
        <v>202</v>
      </c>
      <c r="C38" s="9">
        <v>286</v>
      </c>
      <c r="D38" s="9" t="s">
        <v>151</v>
      </c>
      <c r="E38" s="9"/>
      <c r="F38" s="9"/>
      <c r="G38" s="14" t="s">
        <v>337</v>
      </c>
      <c r="H38" s="13" t="s">
        <v>13</v>
      </c>
      <c r="I38" s="9">
        <v>0</v>
      </c>
      <c r="J38" s="10">
        <v>42905</v>
      </c>
      <c r="K38" s="10">
        <v>42905</v>
      </c>
      <c r="L38" s="34">
        <v>179</v>
      </c>
      <c r="M38" s="34">
        <v>0</v>
      </c>
    </row>
    <row r="39" spans="2:13" hidden="1" x14ac:dyDescent="0.25">
      <c r="B39" s="9" t="s">
        <v>202</v>
      </c>
      <c r="C39" s="9">
        <v>298</v>
      </c>
      <c r="D39" s="9" t="s">
        <v>151</v>
      </c>
      <c r="E39" s="9"/>
      <c r="F39" s="9"/>
      <c r="G39" s="14" t="s">
        <v>129</v>
      </c>
      <c r="H39" s="13" t="s">
        <v>4</v>
      </c>
      <c r="I39" s="9">
        <v>0</v>
      </c>
      <c r="J39" s="10">
        <v>43173</v>
      </c>
      <c r="K39" s="10">
        <v>43173</v>
      </c>
      <c r="L39" s="34">
        <v>23</v>
      </c>
      <c r="M39" s="34">
        <v>0</v>
      </c>
    </row>
    <row r="40" spans="2:13" hidden="1" x14ac:dyDescent="0.25">
      <c r="B40" s="9" t="s">
        <v>202</v>
      </c>
      <c r="C40" s="9">
        <v>299</v>
      </c>
      <c r="D40" s="9" t="s">
        <v>151</v>
      </c>
      <c r="E40" s="9"/>
      <c r="F40" s="9"/>
      <c r="G40" s="14" t="s">
        <v>130</v>
      </c>
      <c r="H40" s="13" t="s">
        <v>7</v>
      </c>
      <c r="I40" s="9">
        <v>0</v>
      </c>
      <c r="J40" s="10">
        <v>42956</v>
      </c>
      <c r="K40" s="10">
        <v>42956</v>
      </c>
      <c r="L40" s="34">
        <v>90</v>
      </c>
      <c r="M40" s="34">
        <v>0</v>
      </c>
    </row>
    <row r="41" spans="2:13" hidden="1" x14ac:dyDescent="0.25">
      <c r="B41" s="9" t="s">
        <v>328</v>
      </c>
      <c r="C41" s="9">
        <v>195</v>
      </c>
      <c r="D41" s="9" t="s">
        <v>151</v>
      </c>
      <c r="E41" s="9"/>
      <c r="F41" s="9"/>
      <c r="G41" s="14" t="s">
        <v>67</v>
      </c>
      <c r="H41" s="13" t="s">
        <v>12</v>
      </c>
      <c r="I41" s="9">
        <v>31</v>
      </c>
      <c r="J41" s="10">
        <v>43900</v>
      </c>
      <c r="K41" s="10">
        <v>43900</v>
      </c>
      <c r="L41" s="34">
        <v>980.0018</v>
      </c>
      <c r="M41" s="34">
        <v>30380.055800000002</v>
      </c>
    </row>
    <row r="42" spans="2:13" hidden="1" x14ac:dyDescent="0.25">
      <c r="B42" s="9"/>
      <c r="C42" s="9"/>
      <c r="D42" s="9"/>
      <c r="E42" s="9"/>
      <c r="F42" s="9"/>
      <c r="G42" s="14"/>
      <c r="H42" s="73"/>
      <c r="I42" s="74"/>
      <c r="J42" s="10"/>
      <c r="K42" s="10"/>
      <c r="L42" s="75"/>
      <c r="M42" s="30"/>
    </row>
    <row r="43" spans="2:13" hidden="1" x14ac:dyDescent="0.25">
      <c r="B43" s="9" t="s">
        <v>338</v>
      </c>
      <c r="C43" s="9">
        <v>290</v>
      </c>
      <c r="D43" s="9" t="s">
        <v>151</v>
      </c>
      <c r="E43" s="9"/>
      <c r="F43" s="9"/>
      <c r="G43" s="14" t="s">
        <v>122</v>
      </c>
      <c r="H43" s="13" t="s">
        <v>4</v>
      </c>
      <c r="I43" s="9">
        <v>0</v>
      </c>
      <c r="J43" s="10">
        <v>43971</v>
      </c>
      <c r="K43" s="10">
        <v>43971</v>
      </c>
      <c r="L43" s="34">
        <v>53.1</v>
      </c>
      <c r="M43" s="34">
        <v>0</v>
      </c>
    </row>
    <row r="44" spans="2:13" hidden="1" x14ac:dyDescent="0.25">
      <c r="B44" s="9" t="s">
        <v>329</v>
      </c>
      <c r="C44" s="9">
        <v>227</v>
      </c>
      <c r="D44" s="9" t="s">
        <v>151</v>
      </c>
      <c r="E44" s="9"/>
      <c r="F44" s="9"/>
      <c r="G44" s="14" t="s">
        <v>330</v>
      </c>
      <c r="H44" s="13" t="s">
        <v>20</v>
      </c>
      <c r="I44" s="9">
        <v>528</v>
      </c>
      <c r="J44" s="10">
        <v>43900</v>
      </c>
      <c r="K44" s="10">
        <v>43900</v>
      </c>
      <c r="L44" s="34">
        <v>179.12</v>
      </c>
      <c r="M44" s="34">
        <v>94575.360000000001</v>
      </c>
    </row>
    <row r="45" spans="2:13" hidden="1" x14ac:dyDescent="0.25">
      <c r="B45" s="9" t="s">
        <v>329</v>
      </c>
      <c r="C45" s="9">
        <v>228</v>
      </c>
      <c r="D45" s="9" t="s">
        <v>151</v>
      </c>
      <c r="E45" s="9"/>
      <c r="F45" s="9"/>
      <c r="G45" s="14" t="s">
        <v>331</v>
      </c>
      <c r="H45" s="13" t="s">
        <v>20</v>
      </c>
      <c r="I45" s="9">
        <v>4</v>
      </c>
      <c r="J45" s="10">
        <v>43900</v>
      </c>
      <c r="K45" s="10">
        <v>43900</v>
      </c>
      <c r="L45" s="34">
        <v>238.36</v>
      </c>
      <c r="M45" s="34">
        <v>953.44</v>
      </c>
    </row>
    <row r="46" spans="2:13" hidden="1" x14ac:dyDescent="0.25">
      <c r="B46" s="9" t="s">
        <v>329</v>
      </c>
      <c r="C46" s="9">
        <v>229</v>
      </c>
      <c r="D46" s="9" t="s">
        <v>151</v>
      </c>
      <c r="E46" s="9"/>
      <c r="F46" s="9"/>
      <c r="G46" s="14" t="s">
        <v>339</v>
      </c>
      <c r="H46" s="13" t="s">
        <v>20</v>
      </c>
      <c r="I46" s="9">
        <v>0</v>
      </c>
      <c r="J46" s="10">
        <v>43900</v>
      </c>
      <c r="K46" s="10">
        <v>43900</v>
      </c>
      <c r="L46" s="34">
        <v>243.08</v>
      </c>
      <c r="M46" s="34">
        <v>0</v>
      </c>
    </row>
    <row r="47" spans="2:13" ht="30" hidden="1" x14ac:dyDescent="0.25">
      <c r="B47" s="9" t="s">
        <v>329</v>
      </c>
      <c r="C47" s="9">
        <v>230</v>
      </c>
      <c r="D47" s="9" t="s">
        <v>151</v>
      </c>
      <c r="E47" s="9"/>
      <c r="F47" s="9"/>
      <c r="G47" s="14" t="s">
        <v>89</v>
      </c>
      <c r="H47" s="13" t="s">
        <v>20</v>
      </c>
      <c r="I47" s="9">
        <v>46</v>
      </c>
      <c r="J47" s="10">
        <v>41818</v>
      </c>
      <c r="K47" s="10">
        <v>41818</v>
      </c>
      <c r="L47" s="34">
        <v>1044</v>
      </c>
      <c r="M47" s="34">
        <v>48024</v>
      </c>
    </row>
    <row r="48" spans="2:13" x14ac:dyDescent="0.25">
      <c r="B48" s="9"/>
      <c r="C48" s="9"/>
      <c r="D48" s="9"/>
      <c r="E48" s="9"/>
      <c r="F48" s="9"/>
      <c r="G48" s="14"/>
      <c r="H48" s="13"/>
      <c r="I48" s="9"/>
      <c r="J48" s="10"/>
      <c r="K48" s="10"/>
      <c r="L48" s="34"/>
      <c r="M48" s="34"/>
    </row>
    <row r="49" spans="2:13" x14ac:dyDescent="0.25">
      <c r="B49" s="9" t="s">
        <v>286</v>
      </c>
      <c r="C49" s="9">
        <v>128</v>
      </c>
      <c r="D49" s="9" t="s">
        <v>151</v>
      </c>
      <c r="E49" s="9"/>
      <c r="F49" s="9"/>
      <c r="G49" s="14" t="s">
        <v>185</v>
      </c>
      <c r="H49" s="13" t="s">
        <v>4</v>
      </c>
      <c r="I49" s="9">
        <v>201</v>
      </c>
      <c r="J49" s="10">
        <v>43580</v>
      </c>
      <c r="K49" s="10">
        <v>43580</v>
      </c>
      <c r="L49" s="34">
        <v>175</v>
      </c>
      <c r="M49" s="34">
        <v>35175</v>
      </c>
    </row>
    <row r="50" spans="2:13" x14ac:dyDescent="0.25">
      <c r="B50" s="9" t="s">
        <v>286</v>
      </c>
      <c r="C50" s="9">
        <v>133</v>
      </c>
      <c r="D50" s="9" t="s">
        <v>151</v>
      </c>
      <c r="E50" s="9"/>
      <c r="F50" s="9"/>
      <c r="G50" s="14" t="s">
        <v>340</v>
      </c>
      <c r="H50" s="13" t="s">
        <v>4</v>
      </c>
      <c r="I50" s="9">
        <v>1</v>
      </c>
      <c r="J50" s="10">
        <v>41818</v>
      </c>
      <c r="K50" s="10">
        <v>41818</v>
      </c>
      <c r="L50" s="34">
        <v>370.5</v>
      </c>
      <c r="M50" s="34">
        <v>370.5</v>
      </c>
    </row>
    <row r="51" spans="2:13" x14ac:dyDescent="0.25">
      <c r="B51" s="9" t="s">
        <v>286</v>
      </c>
      <c r="C51" s="9">
        <v>183</v>
      </c>
      <c r="D51" s="9" t="s">
        <v>151</v>
      </c>
      <c r="E51" s="9"/>
      <c r="F51" s="9"/>
      <c r="G51" s="14" t="s">
        <v>55</v>
      </c>
      <c r="H51" s="13" t="s">
        <v>4</v>
      </c>
      <c r="I51" s="9">
        <v>350</v>
      </c>
      <c r="J51" s="10">
        <v>41818</v>
      </c>
      <c r="K51" s="10">
        <v>41818</v>
      </c>
      <c r="L51" s="34">
        <v>1.17</v>
      </c>
      <c r="M51" s="34">
        <v>409.5</v>
      </c>
    </row>
    <row r="52" spans="2:13" x14ac:dyDescent="0.25">
      <c r="B52" s="9" t="s">
        <v>286</v>
      </c>
      <c r="C52" s="9">
        <v>184</v>
      </c>
      <c r="D52" s="9" t="s">
        <v>151</v>
      </c>
      <c r="E52" s="9"/>
      <c r="F52" s="9"/>
      <c r="G52" s="14" t="s">
        <v>59</v>
      </c>
      <c r="H52" s="13" t="s">
        <v>12</v>
      </c>
      <c r="I52" s="9">
        <v>9</v>
      </c>
      <c r="J52" s="10">
        <v>43592</v>
      </c>
      <c r="K52" s="10">
        <v>43592</v>
      </c>
      <c r="L52" s="34">
        <v>195</v>
      </c>
      <c r="M52" s="34">
        <v>1755</v>
      </c>
    </row>
    <row r="53" spans="2:13" x14ac:dyDescent="0.25">
      <c r="B53" s="9" t="s">
        <v>286</v>
      </c>
      <c r="C53" s="9">
        <v>192</v>
      </c>
      <c r="D53" s="9" t="s">
        <v>151</v>
      </c>
      <c r="E53" s="9"/>
      <c r="F53" s="9"/>
      <c r="G53" s="14" t="s">
        <v>341</v>
      </c>
      <c r="H53" s="13" t="s">
        <v>13</v>
      </c>
      <c r="I53" s="9">
        <v>6</v>
      </c>
      <c r="J53" s="10">
        <v>43895</v>
      </c>
      <c r="K53" s="10">
        <v>43895</v>
      </c>
      <c r="L53" s="34">
        <v>185</v>
      </c>
      <c r="M53" s="34">
        <v>1110</v>
      </c>
    </row>
    <row r="54" spans="2:13" x14ac:dyDescent="0.25">
      <c r="B54" s="9" t="s">
        <v>286</v>
      </c>
      <c r="C54" s="9">
        <v>193</v>
      </c>
      <c r="D54" s="9" t="s">
        <v>151</v>
      </c>
      <c r="E54" s="9"/>
      <c r="F54" s="9"/>
      <c r="G54" s="14" t="s">
        <v>342</v>
      </c>
      <c r="H54" s="13" t="s">
        <v>13</v>
      </c>
      <c r="I54" s="9">
        <v>6</v>
      </c>
      <c r="J54" s="10">
        <v>43895</v>
      </c>
      <c r="K54" s="10">
        <v>43895</v>
      </c>
      <c r="L54" s="34">
        <v>323.32</v>
      </c>
      <c r="M54" s="34">
        <v>1939.92</v>
      </c>
    </row>
    <row r="55" spans="2:13" x14ac:dyDescent="0.25">
      <c r="B55" s="9" t="s">
        <v>286</v>
      </c>
      <c r="C55" s="9">
        <v>194</v>
      </c>
      <c r="D55" s="9" t="s">
        <v>151</v>
      </c>
      <c r="E55" s="9"/>
      <c r="F55" s="9"/>
      <c r="G55" s="14" t="s">
        <v>66</v>
      </c>
      <c r="H55" s="13" t="s">
        <v>13</v>
      </c>
      <c r="I55" s="9">
        <v>18</v>
      </c>
      <c r="J55" s="10">
        <v>43451</v>
      </c>
      <c r="K55" s="10">
        <v>43451</v>
      </c>
      <c r="L55" s="34">
        <v>600</v>
      </c>
      <c r="M55" s="34">
        <v>10800</v>
      </c>
    </row>
    <row r="56" spans="2:13" x14ac:dyDescent="0.25">
      <c r="B56" s="9" t="s">
        <v>286</v>
      </c>
      <c r="C56" s="9">
        <v>231</v>
      </c>
      <c r="D56" s="9" t="s">
        <v>151</v>
      </c>
      <c r="E56" s="9"/>
      <c r="F56" s="9"/>
      <c r="G56" s="14" t="s">
        <v>93</v>
      </c>
      <c r="H56" s="13" t="s">
        <v>12</v>
      </c>
      <c r="I56" s="9">
        <v>6</v>
      </c>
      <c r="J56" s="10">
        <v>42893</v>
      </c>
      <c r="K56" s="10">
        <v>42893</v>
      </c>
      <c r="L56" s="34">
        <v>59</v>
      </c>
      <c r="M56" s="34">
        <v>354</v>
      </c>
    </row>
    <row r="57" spans="2:13" x14ac:dyDescent="0.25">
      <c r="B57" s="9" t="s">
        <v>286</v>
      </c>
      <c r="C57" s="9">
        <v>232</v>
      </c>
      <c r="D57" s="9" t="s">
        <v>151</v>
      </c>
      <c r="E57" s="9"/>
      <c r="F57" s="9"/>
      <c r="G57" s="14" t="s">
        <v>170</v>
      </c>
      <c r="H57" s="13" t="s">
        <v>4</v>
      </c>
      <c r="I57" s="9">
        <v>9</v>
      </c>
      <c r="J57" s="10">
        <v>43019</v>
      </c>
      <c r="K57" s="10">
        <v>43019</v>
      </c>
      <c r="L57" s="34">
        <v>40</v>
      </c>
      <c r="M57" s="34">
        <v>360</v>
      </c>
    </row>
    <row r="58" spans="2:13" ht="30" x14ac:dyDescent="0.25">
      <c r="B58" s="9" t="s">
        <v>286</v>
      </c>
      <c r="C58" s="9">
        <v>233</v>
      </c>
      <c r="D58" s="9" t="s">
        <v>151</v>
      </c>
      <c r="E58" s="9"/>
      <c r="F58" s="9"/>
      <c r="G58" s="14" t="s">
        <v>203</v>
      </c>
      <c r="H58" s="13" t="s">
        <v>92</v>
      </c>
      <c r="I58" s="9">
        <v>97</v>
      </c>
      <c r="J58" s="10">
        <v>44057</v>
      </c>
      <c r="K58" s="10">
        <v>44057</v>
      </c>
      <c r="L58" s="34">
        <v>590</v>
      </c>
      <c r="M58" s="34">
        <v>57230</v>
      </c>
    </row>
    <row r="59" spans="2:13" ht="30" x14ac:dyDescent="0.25">
      <c r="B59" s="9" t="s">
        <v>286</v>
      </c>
      <c r="C59" s="9">
        <v>234</v>
      </c>
      <c r="D59" s="9" t="s">
        <v>151</v>
      </c>
      <c r="E59" s="9"/>
      <c r="F59" s="9"/>
      <c r="G59" s="14" t="s">
        <v>204</v>
      </c>
      <c r="H59" s="13" t="s">
        <v>92</v>
      </c>
      <c r="I59" s="9">
        <v>295</v>
      </c>
      <c r="J59" s="10">
        <v>44057</v>
      </c>
      <c r="K59" s="10">
        <v>44057</v>
      </c>
      <c r="L59" s="34">
        <v>1642.09</v>
      </c>
      <c r="M59" s="34">
        <v>484416.55</v>
      </c>
    </row>
    <row r="60" spans="2:13" x14ac:dyDescent="0.25">
      <c r="B60" s="9" t="s">
        <v>286</v>
      </c>
      <c r="C60" s="9">
        <v>237</v>
      </c>
      <c r="D60" s="9" t="s">
        <v>151</v>
      </c>
      <c r="E60" s="9"/>
      <c r="F60" s="9"/>
      <c r="G60" s="14" t="s">
        <v>91</v>
      </c>
      <c r="H60" s="13" t="s">
        <v>13</v>
      </c>
      <c r="I60" s="9">
        <v>2</v>
      </c>
      <c r="J60" s="10">
        <v>43451</v>
      </c>
      <c r="K60" s="10">
        <v>43451</v>
      </c>
      <c r="L60" s="34">
        <v>224</v>
      </c>
      <c r="M60" s="34">
        <v>448</v>
      </c>
    </row>
    <row r="61" spans="2:13" ht="30" x14ac:dyDescent="0.25">
      <c r="B61" s="9" t="s">
        <v>286</v>
      </c>
      <c r="C61" s="9">
        <v>238</v>
      </c>
      <c r="D61" s="9" t="s">
        <v>151</v>
      </c>
      <c r="E61" s="9"/>
      <c r="F61" s="9"/>
      <c r="G61" s="14" t="s">
        <v>149</v>
      </c>
      <c r="H61" s="13" t="s">
        <v>4</v>
      </c>
      <c r="I61" s="9">
        <v>441</v>
      </c>
      <c r="J61" s="10">
        <v>43592</v>
      </c>
      <c r="K61" s="10">
        <v>43592</v>
      </c>
      <c r="L61" s="34">
        <v>5</v>
      </c>
      <c r="M61" s="34">
        <v>2205</v>
      </c>
    </row>
    <row r="62" spans="2:13" ht="30" x14ac:dyDescent="0.25">
      <c r="B62" s="9" t="s">
        <v>286</v>
      </c>
      <c r="C62" s="9">
        <v>244</v>
      </c>
      <c r="D62" s="9" t="s">
        <v>151</v>
      </c>
      <c r="E62" s="9"/>
      <c r="F62" s="9"/>
      <c r="G62" s="14" t="s">
        <v>98</v>
      </c>
      <c r="H62" s="13" t="s">
        <v>4</v>
      </c>
      <c r="I62" s="9">
        <v>6</v>
      </c>
      <c r="J62" s="10">
        <v>43895</v>
      </c>
      <c r="K62" s="10">
        <v>43895</v>
      </c>
      <c r="L62" s="34">
        <v>200.6</v>
      </c>
      <c r="M62" s="34">
        <v>1203.5999999999999</v>
      </c>
    </row>
    <row r="63" spans="2:13" x14ac:dyDescent="0.25">
      <c r="B63" s="9" t="s">
        <v>286</v>
      </c>
      <c r="C63" s="9">
        <v>275</v>
      </c>
      <c r="D63" s="9" t="s">
        <v>151</v>
      </c>
      <c r="E63" s="9"/>
      <c r="F63" s="9"/>
      <c r="G63" s="14" t="s">
        <v>343</v>
      </c>
      <c r="H63" s="13" t="s">
        <v>12</v>
      </c>
      <c r="I63" s="9">
        <v>203</v>
      </c>
      <c r="J63" s="10">
        <v>43977</v>
      </c>
      <c r="K63" s="10">
        <v>43977</v>
      </c>
      <c r="L63" s="34">
        <v>47.2</v>
      </c>
      <c r="M63" s="34">
        <v>9581.6</v>
      </c>
    </row>
    <row r="64" spans="2:13" ht="15.75" x14ac:dyDescent="0.25">
      <c r="M64" s="76">
        <f>SUM(M49:M63)</f>
        <v>607358.66999999993</v>
      </c>
    </row>
    <row r="66" spans="2:13" x14ac:dyDescent="0.25">
      <c r="B66" s="9" t="s">
        <v>344</v>
      </c>
      <c r="C66" s="9">
        <v>216</v>
      </c>
      <c r="D66" s="9" t="s">
        <v>151</v>
      </c>
      <c r="E66" s="9"/>
      <c r="F66" s="9"/>
      <c r="G66" s="14" t="s">
        <v>77</v>
      </c>
      <c r="H66" s="13" t="s">
        <v>4</v>
      </c>
      <c r="I66" s="9">
        <v>6</v>
      </c>
      <c r="J66" s="10">
        <v>43895</v>
      </c>
      <c r="K66" s="10">
        <v>43895</v>
      </c>
      <c r="L66" s="34">
        <v>2.7</v>
      </c>
      <c r="M66" s="34">
        <v>16.200000000000003</v>
      </c>
    </row>
    <row r="67" spans="2:13" x14ac:dyDescent="0.25">
      <c r="B67" s="9" t="s">
        <v>344</v>
      </c>
      <c r="C67" s="9">
        <v>217</v>
      </c>
      <c r="D67" s="9" t="s">
        <v>151</v>
      </c>
      <c r="E67" s="9"/>
      <c r="F67" s="9"/>
      <c r="G67" s="14" t="s">
        <v>79</v>
      </c>
      <c r="H67" s="13" t="s">
        <v>4</v>
      </c>
      <c r="I67" s="9">
        <v>23</v>
      </c>
      <c r="J67" s="10">
        <v>43900</v>
      </c>
      <c r="K67" s="10">
        <v>43900</v>
      </c>
      <c r="L67" s="34">
        <v>16.489999999999998</v>
      </c>
      <c r="M67" s="34">
        <v>379.27</v>
      </c>
    </row>
    <row r="68" spans="2:13" ht="16.5" thickBot="1" x14ac:dyDescent="0.3">
      <c r="M68" s="72">
        <f>SUM(M66:M67)</f>
        <v>395.46999999999997</v>
      </c>
    </row>
    <row r="69" spans="2:13" ht="15.75" thickTop="1" x14ac:dyDescent="0.25"/>
    <row r="70" spans="2:13" x14ac:dyDescent="0.25">
      <c r="B70" s="9" t="s">
        <v>344</v>
      </c>
      <c r="C70" s="9">
        <v>216</v>
      </c>
      <c r="D70" s="9" t="s">
        <v>151</v>
      </c>
      <c r="E70" s="9"/>
      <c r="F70" s="9"/>
      <c r="G70" s="14" t="s">
        <v>77</v>
      </c>
      <c r="H70" s="13" t="s">
        <v>4</v>
      </c>
      <c r="I70" s="9">
        <v>6</v>
      </c>
      <c r="J70" s="10">
        <v>43895</v>
      </c>
      <c r="K70" s="10">
        <v>43895</v>
      </c>
      <c r="L70" s="34">
        <v>2.7</v>
      </c>
      <c r="M70" s="34">
        <v>16.200000000000003</v>
      </c>
    </row>
    <row r="71" spans="2:13" x14ac:dyDescent="0.25">
      <c r="B71" s="9" t="s">
        <v>344</v>
      </c>
      <c r="C71" s="9">
        <v>217</v>
      </c>
      <c r="D71" s="9" t="s">
        <v>151</v>
      </c>
      <c r="E71" s="9"/>
      <c r="F71" s="9"/>
      <c r="G71" s="14" t="s">
        <v>79</v>
      </c>
      <c r="H71" s="13" t="s">
        <v>4</v>
      </c>
      <c r="I71" s="9">
        <v>23</v>
      </c>
      <c r="J71" s="10">
        <v>43900</v>
      </c>
      <c r="K71" s="10">
        <v>43900</v>
      </c>
      <c r="L71" s="34">
        <v>16.489999999999998</v>
      </c>
      <c r="M71" s="34">
        <v>379.27</v>
      </c>
    </row>
    <row r="72" spans="2:13" ht="15.75" x14ac:dyDescent="0.25">
      <c r="M72" s="76">
        <f>SUM(M70:M71)</f>
        <v>395.46999999999997</v>
      </c>
    </row>
    <row r="74" spans="2:13" ht="16.5" thickBot="1" x14ac:dyDescent="0.3">
      <c r="B74" s="39" t="s">
        <v>345</v>
      </c>
      <c r="C74" s="9">
        <v>113</v>
      </c>
      <c r="D74" s="9" t="s">
        <v>151</v>
      </c>
      <c r="E74" s="9"/>
      <c r="F74" s="9"/>
      <c r="G74" s="14" t="s">
        <v>15</v>
      </c>
      <c r="H74" s="13" t="s">
        <v>4</v>
      </c>
      <c r="I74" s="9">
        <v>12</v>
      </c>
      <c r="J74" s="10">
        <v>43580</v>
      </c>
      <c r="K74" s="10">
        <v>43580</v>
      </c>
      <c r="L74" s="34">
        <v>45</v>
      </c>
      <c r="M74" s="71">
        <v>540</v>
      </c>
    </row>
    <row r="75" spans="2:13" ht="15.75" thickTop="1" x14ac:dyDescent="0.25"/>
    <row r="77" spans="2:13" x14ac:dyDescent="0.25">
      <c r="B77" s="9" t="s">
        <v>287</v>
      </c>
      <c r="C77" s="9">
        <v>167</v>
      </c>
      <c r="D77" s="9" t="s">
        <v>151</v>
      </c>
      <c r="E77" s="9"/>
      <c r="F77" s="9"/>
      <c r="G77" s="14" t="s">
        <v>39</v>
      </c>
      <c r="H77" s="13" t="s">
        <v>40</v>
      </c>
      <c r="I77" s="9">
        <v>180</v>
      </c>
      <c r="J77" s="10">
        <v>43595</v>
      </c>
      <c r="K77" s="10">
        <v>43595</v>
      </c>
      <c r="L77" s="34">
        <v>21.83</v>
      </c>
      <c r="M77" s="34">
        <v>3929.3999999999996</v>
      </c>
    </row>
    <row r="78" spans="2:13" x14ac:dyDescent="0.25">
      <c r="B78" s="9" t="s">
        <v>287</v>
      </c>
      <c r="C78" s="9">
        <v>168</v>
      </c>
      <c r="D78" s="9" t="s">
        <v>151</v>
      </c>
      <c r="E78" s="9"/>
      <c r="F78" s="9"/>
      <c r="G78" s="14" t="s">
        <v>346</v>
      </c>
      <c r="H78" s="13" t="s">
        <v>4</v>
      </c>
      <c r="I78" s="9">
        <v>2</v>
      </c>
      <c r="J78" s="10">
        <v>43895</v>
      </c>
      <c r="K78" s="10">
        <v>43895</v>
      </c>
      <c r="L78" s="34">
        <v>73.16</v>
      </c>
      <c r="M78" s="34">
        <v>146.32</v>
      </c>
    </row>
    <row r="79" spans="2:13" x14ac:dyDescent="0.25">
      <c r="B79" s="9" t="s">
        <v>287</v>
      </c>
      <c r="C79" s="9">
        <v>170</v>
      </c>
      <c r="D79" s="9" t="s">
        <v>151</v>
      </c>
      <c r="E79" s="9"/>
      <c r="F79" s="9"/>
      <c r="G79" s="14" t="s">
        <v>45</v>
      </c>
      <c r="H79" s="13" t="s">
        <v>4</v>
      </c>
      <c r="I79" s="9">
        <v>1</v>
      </c>
      <c r="J79" s="10">
        <v>43237</v>
      </c>
      <c r="K79" s="10">
        <v>43237</v>
      </c>
      <c r="L79" s="34">
        <v>625</v>
      </c>
      <c r="M79" s="34">
        <v>625</v>
      </c>
    </row>
    <row r="80" spans="2:13" x14ac:dyDescent="0.25">
      <c r="B80" s="9" t="s">
        <v>287</v>
      </c>
      <c r="C80" s="9">
        <v>175</v>
      </c>
      <c r="D80" s="9" t="s">
        <v>151</v>
      </c>
      <c r="E80" s="9"/>
      <c r="F80" s="9"/>
      <c r="G80" s="14" t="s">
        <v>168</v>
      </c>
      <c r="H80" s="13" t="s">
        <v>4</v>
      </c>
      <c r="I80" s="9">
        <v>0</v>
      </c>
      <c r="J80" s="10">
        <v>42998</v>
      </c>
      <c r="K80" s="10">
        <v>42998</v>
      </c>
      <c r="L80" s="34">
        <v>45</v>
      </c>
      <c r="M80" s="34">
        <v>0</v>
      </c>
    </row>
    <row r="81" spans="2:13" x14ac:dyDescent="0.25">
      <c r="B81" s="9" t="s">
        <v>287</v>
      </c>
      <c r="C81" s="9">
        <v>176</v>
      </c>
      <c r="D81" s="9" t="s">
        <v>151</v>
      </c>
      <c r="E81" s="9"/>
      <c r="F81" s="9"/>
      <c r="G81" s="14" t="s">
        <v>54</v>
      </c>
      <c r="H81" s="13" t="s">
        <v>4</v>
      </c>
      <c r="I81" s="9">
        <v>500</v>
      </c>
      <c r="J81" s="10">
        <v>41818</v>
      </c>
      <c r="K81" s="10">
        <v>41818</v>
      </c>
      <c r="L81" s="34">
        <v>1.17</v>
      </c>
      <c r="M81" s="34">
        <v>585</v>
      </c>
    </row>
    <row r="82" spans="2:13" x14ac:dyDescent="0.25">
      <c r="B82" s="9" t="s">
        <v>287</v>
      </c>
      <c r="C82" s="9">
        <v>177</v>
      </c>
      <c r="D82" s="9" t="s">
        <v>151</v>
      </c>
      <c r="E82" s="9"/>
      <c r="F82" s="9"/>
      <c r="G82" s="14" t="s">
        <v>57</v>
      </c>
      <c r="H82" s="13" t="s">
        <v>4</v>
      </c>
      <c r="I82" s="9">
        <v>400</v>
      </c>
      <c r="J82" s="10">
        <v>41818</v>
      </c>
      <c r="K82" s="10">
        <v>41818</v>
      </c>
      <c r="L82" s="34">
        <v>1.91</v>
      </c>
      <c r="M82" s="34">
        <v>764</v>
      </c>
    </row>
    <row r="83" spans="2:13" x14ac:dyDescent="0.25">
      <c r="B83" s="9" t="s">
        <v>287</v>
      </c>
      <c r="C83" s="9">
        <v>178</v>
      </c>
      <c r="D83" s="9" t="s">
        <v>151</v>
      </c>
      <c r="E83" s="9"/>
      <c r="F83" s="9"/>
      <c r="G83" s="14" t="s">
        <v>51</v>
      </c>
      <c r="H83" s="13" t="s">
        <v>4</v>
      </c>
      <c r="I83" s="9">
        <v>150</v>
      </c>
      <c r="J83" s="10">
        <v>43451</v>
      </c>
      <c r="K83" s="10">
        <v>43451</v>
      </c>
      <c r="L83" s="34">
        <v>9.0399999999999991</v>
      </c>
      <c r="M83" s="34">
        <v>1355.9999999999998</v>
      </c>
    </row>
    <row r="84" spans="2:13" x14ac:dyDescent="0.25">
      <c r="B84" s="9" t="s">
        <v>287</v>
      </c>
      <c r="C84" s="9">
        <v>179</v>
      </c>
      <c r="D84" s="9" t="s">
        <v>151</v>
      </c>
      <c r="E84" s="9"/>
      <c r="F84" s="9"/>
      <c r="G84" s="14" t="s">
        <v>53</v>
      </c>
      <c r="H84" s="13" t="s">
        <v>4</v>
      </c>
      <c r="I84" s="9">
        <v>600</v>
      </c>
      <c r="J84" s="10">
        <v>41818</v>
      </c>
      <c r="K84" s="10">
        <v>41818</v>
      </c>
      <c r="L84" s="34">
        <v>7</v>
      </c>
      <c r="M84" s="34">
        <v>4200</v>
      </c>
    </row>
    <row r="85" spans="2:13" x14ac:dyDescent="0.25">
      <c r="B85" s="9" t="s">
        <v>287</v>
      </c>
      <c r="C85" s="9">
        <v>180</v>
      </c>
      <c r="D85" s="9" t="s">
        <v>151</v>
      </c>
      <c r="E85" s="9"/>
      <c r="F85" s="9"/>
      <c r="G85" s="14" t="s">
        <v>52</v>
      </c>
      <c r="H85" s="13" t="s">
        <v>4</v>
      </c>
      <c r="I85" s="9">
        <v>100</v>
      </c>
      <c r="J85" s="10">
        <v>43019</v>
      </c>
      <c r="K85" s="10">
        <v>43019</v>
      </c>
      <c r="L85" s="34">
        <v>5</v>
      </c>
      <c r="M85" s="34">
        <v>500</v>
      </c>
    </row>
    <row r="86" spans="2:13" x14ac:dyDescent="0.25">
      <c r="B86" s="9" t="s">
        <v>287</v>
      </c>
      <c r="C86" s="9">
        <v>181</v>
      </c>
      <c r="D86" s="9" t="s">
        <v>151</v>
      </c>
      <c r="E86" s="9"/>
      <c r="F86" s="9"/>
      <c r="G86" s="14" t="s">
        <v>50</v>
      </c>
      <c r="H86" s="13" t="s">
        <v>4</v>
      </c>
      <c r="I86" s="9">
        <v>150</v>
      </c>
      <c r="J86" s="10">
        <v>43019</v>
      </c>
      <c r="K86" s="10">
        <v>43019</v>
      </c>
      <c r="L86" s="34">
        <v>75.010000000000005</v>
      </c>
      <c r="M86" s="34">
        <v>11251.5</v>
      </c>
    </row>
    <row r="87" spans="2:13" x14ac:dyDescent="0.25">
      <c r="B87" s="9" t="s">
        <v>287</v>
      </c>
      <c r="C87" s="9">
        <v>189</v>
      </c>
      <c r="D87" s="9" t="s">
        <v>151</v>
      </c>
      <c r="E87" s="9"/>
      <c r="F87" s="9"/>
      <c r="G87" s="14" t="s">
        <v>63</v>
      </c>
      <c r="H87" s="13" t="s">
        <v>12</v>
      </c>
      <c r="I87" s="9">
        <v>5</v>
      </c>
      <c r="J87" s="10">
        <v>41818</v>
      </c>
      <c r="K87" s="10">
        <v>41818</v>
      </c>
      <c r="L87" s="34">
        <v>37.119999999999997</v>
      </c>
      <c r="M87" s="34">
        <v>185.6</v>
      </c>
    </row>
    <row r="88" spans="2:13" x14ac:dyDescent="0.25">
      <c r="B88" s="9" t="s">
        <v>287</v>
      </c>
      <c r="C88" s="9">
        <v>190</v>
      </c>
      <c r="D88" s="9" t="s">
        <v>151</v>
      </c>
      <c r="E88" s="9"/>
      <c r="F88" s="9"/>
      <c r="G88" s="14" t="s">
        <v>64</v>
      </c>
      <c r="H88" s="13" t="s">
        <v>20</v>
      </c>
      <c r="I88" s="9">
        <v>5</v>
      </c>
      <c r="J88" s="10">
        <v>41818</v>
      </c>
      <c r="K88" s="10">
        <v>41818</v>
      </c>
      <c r="L88" s="34">
        <v>250</v>
      </c>
      <c r="M88" s="34">
        <v>1250</v>
      </c>
    </row>
    <row r="89" spans="2:13" x14ac:dyDescent="0.25">
      <c r="B89" s="9" t="s">
        <v>287</v>
      </c>
      <c r="C89" s="9">
        <v>196</v>
      </c>
      <c r="D89" s="9" t="s">
        <v>151</v>
      </c>
      <c r="E89" s="9"/>
      <c r="F89" s="9"/>
      <c r="G89" s="14" t="s">
        <v>184</v>
      </c>
      <c r="H89" s="13" t="s">
        <v>4</v>
      </c>
      <c r="I89" s="9">
        <v>4</v>
      </c>
      <c r="J89" s="10">
        <v>43588</v>
      </c>
      <c r="K89" s="10">
        <v>43588</v>
      </c>
      <c r="L89" s="34">
        <v>5</v>
      </c>
      <c r="M89" s="34">
        <v>20</v>
      </c>
    </row>
    <row r="90" spans="2:13" x14ac:dyDescent="0.25">
      <c r="B90" s="9" t="s">
        <v>287</v>
      </c>
      <c r="C90" s="9">
        <v>197</v>
      </c>
      <c r="D90" s="9" t="s">
        <v>151</v>
      </c>
      <c r="E90" s="9"/>
      <c r="F90" s="9"/>
      <c r="G90" s="14" t="s">
        <v>193</v>
      </c>
      <c r="H90" s="13" t="s">
        <v>12</v>
      </c>
      <c r="I90" s="9">
        <v>57</v>
      </c>
      <c r="J90" s="10">
        <v>43977</v>
      </c>
      <c r="K90" s="10">
        <v>43977</v>
      </c>
      <c r="L90" s="34">
        <v>98.16</v>
      </c>
      <c r="M90" s="34">
        <v>5595.12</v>
      </c>
    </row>
    <row r="91" spans="2:13" ht="30" x14ac:dyDescent="0.25">
      <c r="B91" s="9" t="s">
        <v>287</v>
      </c>
      <c r="C91" s="9">
        <v>198</v>
      </c>
      <c r="D91" s="9" t="s">
        <v>151</v>
      </c>
      <c r="E91" s="9"/>
      <c r="F91" s="9"/>
      <c r="G91" s="14" t="s">
        <v>68</v>
      </c>
      <c r="H91" s="13" t="s">
        <v>12</v>
      </c>
      <c r="I91" s="9">
        <v>57</v>
      </c>
      <c r="J91" s="10">
        <v>43977</v>
      </c>
      <c r="K91" s="10">
        <v>43977</v>
      </c>
      <c r="L91" s="34">
        <v>435.13</v>
      </c>
      <c r="M91" s="34">
        <v>24802.41</v>
      </c>
    </row>
    <row r="92" spans="2:13" ht="30" x14ac:dyDescent="0.25">
      <c r="B92" s="9" t="s">
        <v>287</v>
      </c>
      <c r="C92" s="9">
        <v>211</v>
      </c>
      <c r="D92" s="9" t="s">
        <v>151</v>
      </c>
      <c r="E92" s="9"/>
      <c r="F92" s="9"/>
      <c r="G92" s="14" t="s">
        <v>188</v>
      </c>
      <c r="H92" s="13" t="s">
        <v>12</v>
      </c>
      <c r="I92" s="9">
        <v>14</v>
      </c>
      <c r="J92" s="10">
        <v>43900</v>
      </c>
      <c r="K92" s="10">
        <v>43900</v>
      </c>
      <c r="L92" s="34">
        <v>133.5052</v>
      </c>
      <c r="M92" s="34">
        <v>1869.0727999999999</v>
      </c>
    </row>
    <row r="93" spans="2:13" ht="30" x14ac:dyDescent="0.25">
      <c r="B93" s="9" t="s">
        <v>287</v>
      </c>
      <c r="C93" s="9">
        <v>245</v>
      </c>
      <c r="D93" s="9" t="s">
        <v>151</v>
      </c>
      <c r="E93" s="9"/>
      <c r="F93" s="9"/>
      <c r="G93" s="14" t="s">
        <v>96</v>
      </c>
      <c r="H93" s="13" t="s">
        <v>12</v>
      </c>
      <c r="I93" s="9">
        <v>6</v>
      </c>
      <c r="J93" s="10">
        <v>42914</v>
      </c>
      <c r="K93" s="10">
        <v>42914</v>
      </c>
      <c r="L93" s="34">
        <v>400</v>
      </c>
      <c r="M93" s="34">
        <v>2400</v>
      </c>
    </row>
    <row r="94" spans="2:13" ht="30" x14ac:dyDescent="0.25">
      <c r="B94" s="9" t="s">
        <v>287</v>
      </c>
      <c r="C94" s="9">
        <v>251</v>
      </c>
      <c r="D94" s="9" t="s">
        <v>151</v>
      </c>
      <c r="E94" s="9"/>
      <c r="F94" s="9"/>
      <c r="G94" s="14" t="s">
        <v>146</v>
      </c>
      <c r="H94" s="13" t="s">
        <v>4</v>
      </c>
      <c r="I94" s="9">
        <v>1300</v>
      </c>
      <c r="J94" s="10">
        <v>43601</v>
      </c>
      <c r="K94" s="10">
        <v>43601</v>
      </c>
      <c r="L94" s="34">
        <v>4</v>
      </c>
      <c r="M94" s="34">
        <v>5200</v>
      </c>
    </row>
    <row r="95" spans="2:13" x14ac:dyDescent="0.25">
      <c r="B95" s="9" t="s">
        <v>287</v>
      </c>
      <c r="C95" s="9">
        <v>252</v>
      </c>
      <c r="D95" s="9" t="s">
        <v>151</v>
      </c>
      <c r="E95" s="9"/>
      <c r="F95" s="9"/>
      <c r="G95" s="14" t="s">
        <v>153</v>
      </c>
      <c r="H95" s="13" t="s">
        <v>12</v>
      </c>
      <c r="I95" s="9">
        <v>168</v>
      </c>
      <c r="J95" s="10">
        <v>43376</v>
      </c>
      <c r="K95" s="10">
        <v>43376</v>
      </c>
      <c r="L95" s="34">
        <v>9</v>
      </c>
      <c r="M95" s="34">
        <v>1512</v>
      </c>
    </row>
    <row r="96" spans="2:13" x14ac:dyDescent="0.25">
      <c r="B96" s="9" t="s">
        <v>287</v>
      </c>
      <c r="C96" s="9">
        <v>259</v>
      </c>
      <c r="D96" s="9" t="s">
        <v>151</v>
      </c>
      <c r="E96" s="9"/>
      <c r="F96" s="9"/>
      <c r="G96" s="14" t="s">
        <v>169</v>
      </c>
      <c r="H96" s="13" t="s">
        <v>4</v>
      </c>
      <c r="I96" s="9">
        <v>7</v>
      </c>
      <c r="J96" s="10">
        <v>42998</v>
      </c>
      <c r="K96" s="10">
        <v>42998</v>
      </c>
      <c r="L96" s="34">
        <v>61.99</v>
      </c>
      <c r="M96" s="34">
        <v>433.93</v>
      </c>
    </row>
    <row r="97" spans="2:13" x14ac:dyDescent="0.25">
      <c r="B97" s="9" t="s">
        <v>287</v>
      </c>
      <c r="C97" s="9">
        <v>260</v>
      </c>
      <c r="D97" s="9" t="s">
        <v>151</v>
      </c>
      <c r="E97" s="9"/>
      <c r="F97" s="9"/>
      <c r="G97" s="14" t="s">
        <v>110</v>
      </c>
      <c r="H97" s="13" t="s">
        <v>4</v>
      </c>
      <c r="I97" s="9">
        <v>19</v>
      </c>
      <c r="J97" s="10">
        <v>43900</v>
      </c>
      <c r="K97" s="10">
        <v>43900</v>
      </c>
      <c r="L97" s="34">
        <v>5.6050000000000004</v>
      </c>
      <c r="M97" s="34">
        <v>106.495</v>
      </c>
    </row>
    <row r="98" spans="2:13" x14ac:dyDescent="0.25">
      <c r="B98" s="9" t="s">
        <v>287</v>
      </c>
      <c r="C98" s="9">
        <v>282</v>
      </c>
      <c r="D98" s="9" t="s">
        <v>151</v>
      </c>
      <c r="E98" s="9"/>
      <c r="F98" s="9"/>
      <c r="G98" s="14" t="s">
        <v>177</v>
      </c>
      <c r="H98" s="13" t="s">
        <v>4</v>
      </c>
      <c r="I98" s="9">
        <v>1</v>
      </c>
      <c r="J98" s="10">
        <v>43095</v>
      </c>
      <c r="K98" s="10">
        <v>43095</v>
      </c>
      <c r="L98" s="34">
        <v>2595</v>
      </c>
      <c r="M98" s="34">
        <v>2595</v>
      </c>
    </row>
    <row r="99" spans="2:13" x14ac:dyDescent="0.25">
      <c r="B99" s="9" t="s">
        <v>287</v>
      </c>
      <c r="C99" s="9">
        <v>287</v>
      </c>
      <c r="D99" s="9" t="s">
        <v>151</v>
      </c>
      <c r="E99" s="9"/>
      <c r="F99" s="9"/>
      <c r="G99" s="14" t="s">
        <v>178</v>
      </c>
      <c r="H99" s="13" t="s">
        <v>12</v>
      </c>
      <c r="I99" s="9">
        <v>111</v>
      </c>
      <c r="J99" s="10">
        <v>43595</v>
      </c>
      <c r="K99" s="10">
        <v>43595</v>
      </c>
      <c r="L99" s="34">
        <v>14.6</v>
      </c>
      <c r="M99" s="34">
        <v>1620.6</v>
      </c>
    </row>
    <row r="100" spans="2:13" x14ac:dyDescent="0.25">
      <c r="B100" s="9" t="s">
        <v>287</v>
      </c>
      <c r="C100" s="9">
        <v>292</v>
      </c>
      <c r="D100" s="9" t="s">
        <v>151</v>
      </c>
      <c r="E100" s="9"/>
      <c r="F100" s="9"/>
      <c r="G100" s="14" t="s">
        <v>127</v>
      </c>
      <c r="H100" s="13" t="s">
        <v>12</v>
      </c>
      <c r="I100" s="9">
        <v>1131</v>
      </c>
      <c r="J100" s="10">
        <v>41818</v>
      </c>
      <c r="K100" s="10">
        <v>41818</v>
      </c>
      <c r="L100" s="34">
        <v>81.42</v>
      </c>
      <c r="M100" s="34">
        <v>92086.02</v>
      </c>
    </row>
    <row r="101" spans="2:13" x14ac:dyDescent="0.25">
      <c r="B101" s="9" t="s">
        <v>287</v>
      </c>
      <c r="C101" s="9">
        <v>293</v>
      </c>
      <c r="D101" s="9" t="s">
        <v>151</v>
      </c>
      <c r="E101" s="9"/>
      <c r="F101" s="9"/>
      <c r="G101" s="14" t="s">
        <v>125</v>
      </c>
      <c r="H101" s="13" t="s">
        <v>12</v>
      </c>
      <c r="I101" s="9">
        <v>85</v>
      </c>
      <c r="J101" s="10">
        <v>43586</v>
      </c>
      <c r="K101" s="10">
        <v>43586</v>
      </c>
      <c r="L101" s="34">
        <v>30</v>
      </c>
      <c r="M101" s="34">
        <v>2550</v>
      </c>
    </row>
    <row r="102" spans="2:13" x14ac:dyDescent="0.25">
      <c r="B102" s="9" t="s">
        <v>287</v>
      </c>
      <c r="C102" s="9">
        <v>294</v>
      </c>
      <c r="D102" s="9" t="s">
        <v>151</v>
      </c>
      <c r="E102" s="9"/>
      <c r="F102" s="9"/>
      <c r="G102" s="14" t="s">
        <v>126</v>
      </c>
      <c r="H102" s="13" t="s">
        <v>12</v>
      </c>
      <c r="I102" s="9">
        <v>327</v>
      </c>
      <c r="J102" s="10">
        <v>41818</v>
      </c>
      <c r="K102" s="10">
        <v>41818</v>
      </c>
      <c r="L102" s="34">
        <v>48.97</v>
      </c>
      <c r="M102" s="34">
        <v>16013.19</v>
      </c>
    </row>
    <row r="103" spans="2:13" x14ac:dyDescent="0.25">
      <c r="B103" s="9" t="s">
        <v>287</v>
      </c>
      <c r="C103" s="9">
        <v>295</v>
      </c>
      <c r="D103" s="9" t="s">
        <v>151</v>
      </c>
      <c r="E103" s="9"/>
      <c r="F103" s="9"/>
      <c r="G103" s="14" t="s">
        <v>179</v>
      </c>
      <c r="H103" s="13" t="s">
        <v>12</v>
      </c>
      <c r="I103" s="9">
        <v>40</v>
      </c>
      <c r="J103" s="10">
        <v>43588</v>
      </c>
      <c r="K103" s="10">
        <v>43588</v>
      </c>
      <c r="L103" s="34">
        <v>54</v>
      </c>
      <c r="M103" s="34">
        <v>2160</v>
      </c>
    </row>
    <row r="104" spans="2:13" x14ac:dyDescent="0.25">
      <c r="B104" s="9" t="s">
        <v>287</v>
      </c>
      <c r="C104" s="9">
        <v>300</v>
      </c>
      <c r="D104" s="9" t="s">
        <v>151</v>
      </c>
      <c r="E104" s="9"/>
      <c r="F104" s="9"/>
      <c r="G104" s="14" t="s">
        <v>135</v>
      </c>
      <c r="H104" s="13" t="s">
        <v>4</v>
      </c>
      <c r="I104" s="9">
        <v>15</v>
      </c>
      <c r="J104" s="10">
        <v>43977</v>
      </c>
      <c r="K104" s="10">
        <v>43977</v>
      </c>
      <c r="L104" s="34">
        <v>161.66</v>
      </c>
      <c r="M104" s="34">
        <v>2424.9</v>
      </c>
    </row>
    <row r="105" spans="2:13" ht="16.5" thickBot="1" x14ac:dyDescent="0.3">
      <c r="M105" s="72">
        <f>SUM(M77:M104)</f>
        <v>186181.55779999998</v>
      </c>
    </row>
    <row r="106" spans="2:13" ht="15.75" thickTop="1" x14ac:dyDescent="0.25"/>
    <row r="107" spans="2:13" x14ac:dyDescent="0.25">
      <c r="B107" s="9" t="s">
        <v>347</v>
      </c>
      <c r="C107" s="9">
        <v>248</v>
      </c>
      <c r="D107" s="9" t="s">
        <v>151</v>
      </c>
      <c r="E107" s="9"/>
      <c r="F107" s="9"/>
      <c r="G107" s="14" t="s">
        <v>100</v>
      </c>
      <c r="H107" s="13" t="s">
        <v>74</v>
      </c>
      <c r="I107" s="9">
        <v>25</v>
      </c>
      <c r="J107" s="10">
        <v>43588</v>
      </c>
      <c r="K107" s="10">
        <v>43588</v>
      </c>
      <c r="L107" s="34">
        <v>64.62</v>
      </c>
      <c r="M107" s="34">
        <v>1615.5</v>
      </c>
    </row>
    <row r="108" spans="2:13" x14ac:dyDescent="0.25">
      <c r="B108" s="9" t="s">
        <v>347</v>
      </c>
      <c r="C108" s="9">
        <v>249</v>
      </c>
      <c r="D108" s="9" t="s">
        <v>151</v>
      </c>
      <c r="E108" s="9"/>
      <c r="F108" s="9"/>
      <c r="G108" s="14" t="s">
        <v>99</v>
      </c>
      <c r="H108" s="13" t="s">
        <v>4</v>
      </c>
      <c r="I108" s="9">
        <v>329</v>
      </c>
      <c r="J108" s="10">
        <v>42914</v>
      </c>
      <c r="K108" s="10">
        <v>42914</v>
      </c>
      <c r="L108" s="34">
        <v>210</v>
      </c>
      <c r="M108" s="34">
        <v>69090</v>
      </c>
    </row>
    <row r="109" spans="2:13" ht="16.5" thickBot="1" x14ac:dyDescent="0.3">
      <c r="M109" s="72">
        <f>SUM(M107:M108)</f>
        <v>70705.5</v>
      </c>
    </row>
    <row r="110" spans="2:13" ht="15.75" thickTop="1" x14ac:dyDescent="0.25"/>
    <row r="111" spans="2:13" ht="30" x14ac:dyDescent="0.25">
      <c r="B111" s="9" t="s">
        <v>199</v>
      </c>
      <c r="C111" s="9">
        <v>106</v>
      </c>
      <c r="D111" s="9" t="s">
        <v>151</v>
      </c>
      <c r="E111" s="9"/>
      <c r="F111" s="9"/>
      <c r="G111" s="14" t="s">
        <v>8</v>
      </c>
      <c r="H111" s="13" t="s">
        <v>4</v>
      </c>
      <c r="I111" s="9">
        <v>49</v>
      </c>
      <c r="J111" s="10">
        <v>44056</v>
      </c>
      <c r="K111" s="10">
        <v>44056</v>
      </c>
      <c r="L111" s="34">
        <v>344.16</v>
      </c>
      <c r="M111" s="34">
        <v>16863.84</v>
      </c>
    </row>
    <row r="112" spans="2:13" ht="16.5" thickBot="1" x14ac:dyDescent="0.3">
      <c r="M112" s="72">
        <f>SUM(M111:M111)</f>
        <v>16863.84</v>
      </c>
    </row>
    <row r="113" spans="2:13" ht="16.5" thickTop="1" x14ac:dyDescent="0.25">
      <c r="M113" s="76"/>
    </row>
    <row r="114" spans="2:13" ht="16.5" thickBot="1" x14ac:dyDescent="0.3">
      <c r="B114" s="9" t="s">
        <v>348</v>
      </c>
      <c r="C114" s="9">
        <v>212</v>
      </c>
      <c r="D114" s="9" t="s">
        <v>151</v>
      </c>
      <c r="E114" s="9"/>
      <c r="F114" s="9"/>
      <c r="G114" s="14" t="s">
        <v>349</v>
      </c>
      <c r="H114" s="13" t="s">
        <v>4</v>
      </c>
      <c r="I114" s="9">
        <v>5</v>
      </c>
      <c r="J114" s="10">
        <v>44056</v>
      </c>
      <c r="K114" s="10">
        <v>44056</v>
      </c>
      <c r="L114" s="34">
        <v>170</v>
      </c>
      <c r="M114" s="71">
        <v>850</v>
      </c>
    </row>
    <row r="115" spans="2:13" ht="15.75" thickTop="1" x14ac:dyDescent="0.25"/>
    <row r="116" spans="2:13" ht="16.5" thickBot="1" x14ac:dyDescent="0.3">
      <c r="B116" s="39" t="s">
        <v>350</v>
      </c>
      <c r="C116" s="9">
        <v>102</v>
      </c>
      <c r="D116" s="9" t="s">
        <v>151</v>
      </c>
      <c r="E116" s="9"/>
      <c r="F116" s="9"/>
      <c r="G116" s="14" t="s">
        <v>6</v>
      </c>
      <c r="H116" s="13" t="s">
        <v>7</v>
      </c>
      <c r="I116" s="9">
        <v>49</v>
      </c>
      <c r="J116" s="10">
        <v>44365</v>
      </c>
      <c r="K116" s="10">
        <v>44365</v>
      </c>
      <c r="L116" s="34">
        <v>466.1</v>
      </c>
      <c r="M116" s="71">
        <v>22838.9</v>
      </c>
    </row>
    <row r="117" spans="2:13" ht="15.75" thickTop="1" x14ac:dyDescent="0.25"/>
    <row r="119" spans="2:13" x14ac:dyDescent="0.25">
      <c r="B119" s="9" t="s">
        <v>201</v>
      </c>
      <c r="C119" s="9">
        <v>108</v>
      </c>
      <c r="D119" s="9" t="s">
        <v>151</v>
      </c>
      <c r="E119" s="9"/>
      <c r="F119" s="9"/>
      <c r="G119" s="14" t="s">
        <v>208</v>
      </c>
      <c r="H119" s="13" t="s">
        <v>4</v>
      </c>
      <c r="I119" s="9">
        <v>498</v>
      </c>
      <c r="J119" s="10">
        <v>44056</v>
      </c>
      <c r="K119" s="10">
        <v>44056</v>
      </c>
      <c r="L119" s="34">
        <v>79.89</v>
      </c>
      <c r="M119" s="34">
        <v>39785.22</v>
      </c>
    </row>
    <row r="120" spans="2:13" x14ac:dyDescent="0.25">
      <c r="B120" s="9" t="s">
        <v>201</v>
      </c>
      <c r="C120" s="9">
        <v>121</v>
      </c>
      <c r="D120" s="9" t="s">
        <v>151</v>
      </c>
      <c r="E120" s="9"/>
      <c r="F120" s="9"/>
      <c r="G120" s="14" t="s">
        <v>18</v>
      </c>
      <c r="H120" s="13" t="s">
        <v>4</v>
      </c>
      <c r="I120" s="9">
        <v>133</v>
      </c>
      <c r="J120" s="10">
        <v>42827</v>
      </c>
      <c r="K120" s="10">
        <v>42827</v>
      </c>
      <c r="L120" s="34">
        <v>7.4</v>
      </c>
      <c r="M120" s="34">
        <v>984.2</v>
      </c>
    </row>
    <row r="121" spans="2:13" x14ac:dyDescent="0.25">
      <c r="B121" s="9" t="s">
        <v>201</v>
      </c>
      <c r="C121" s="9">
        <v>122</v>
      </c>
      <c r="D121" s="9" t="s">
        <v>151</v>
      </c>
      <c r="E121" s="9"/>
      <c r="F121" s="9"/>
      <c r="G121" s="14" t="s">
        <v>351</v>
      </c>
      <c r="H121" s="13" t="s">
        <v>4</v>
      </c>
      <c r="I121" s="9">
        <v>341</v>
      </c>
      <c r="J121" s="10">
        <v>43971</v>
      </c>
      <c r="K121" s="10">
        <v>43971</v>
      </c>
      <c r="L121" s="34">
        <v>15.36</v>
      </c>
      <c r="M121" s="34">
        <v>5237.76</v>
      </c>
    </row>
    <row r="122" spans="2:13" ht="15.75" x14ac:dyDescent="0.25">
      <c r="B122" s="39" t="s">
        <v>201</v>
      </c>
      <c r="C122" s="9">
        <v>123</v>
      </c>
      <c r="D122" s="9" t="s">
        <v>151</v>
      </c>
      <c r="E122" s="9"/>
      <c r="F122" s="9"/>
      <c r="G122" s="14" t="s">
        <v>19</v>
      </c>
      <c r="H122" s="13" t="s">
        <v>4</v>
      </c>
      <c r="I122" s="9">
        <v>181</v>
      </c>
      <c r="J122" s="10">
        <v>43595</v>
      </c>
      <c r="K122" s="10">
        <v>43595</v>
      </c>
      <c r="L122" s="34">
        <v>10</v>
      </c>
      <c r="M122" s="34">
        <v>1810</v>
      </c>
    </row>
    <row r="123" spans="2:13" ht="15.75" x14ac:dyDescent="0.25">
      <c r="B123" s="39" t="s">
        <v>201</v>
      </c>
      <c r="C123" s="9">
        <v>159</v>
      </c>
      <c r="D123" s="9" t="s">
        <v>151</v>
      </c>
      <c r="E123" s="9"/>
      <c r="F123" s="9"/>
      <c r="G123" s="14" t="s">
        <v>70</v>
      </c>
      <c r="H123" s="13" t="s">
        <v>7</v>
      </c>
      <c r="I123" s="9">
        <v>108</v>
      </c>
      <c r="J123" s="10">
        <v>44056</v>
      </c>
      <c r="K123" s="10">
        <v>44056</v>
      </c>
      <c r="L123" s="34">
        <v>55.06</v>
      </c>
      <c r="M123" s="34">
        <v>5946.4800000000005</v>
      </c>
    </row>
    <row r="124" spans="2:13" x14ac:dyDescent="0.25">
      <c r="B124" s="9" t="s">
        <v>201</v>
      </c>
      <c r="C124" s="9">
        <v>162</v>
      </c>
      <c r="D124" s="9" t="s">
        <v>151</v>
      </c>
      <c r="E124" s="9"/>
      <c r="F124" s="9"/>
      <c r="G124" s="14" t="s">
        <v>212</v>
      </c>
      <c r="H124" s="13" t="s">
        <v>12</v>
      </c>
      <c r="I124" s="9">
        <v>24</v>
      </c>
      <c r="J124" s="10">
        <v>43595</v>
      </c>
      <c r="K124" s="10">
        <v>43595</v>
      </c>
      <c r="L124" s="34">
        <v>14.6</v>
      </c>
      <c r="M124" s="34">
        <v>350.4</v>
      </c>
    </row>
    <row r="125" spans="2:13" x14ac:dyDescent="0.25">
      <c r="B125" s="9" t="s">
        <v>201</v>
      </c>
      <c r="C125" s="9">
        <v>163</v>
      </c>
      <c r="D125" s="9" t="s">
        <v>151</v>
      </c>
      <c r="E125" s="9"/>
      <c r="F125" s="9"/>
      <c r="G125" s="14" t="s">
        <v>44</v>
      </c>
      <c r="H125" s="13" t="s">
        <v>7</v>
      </c>
      <c r="I125" s="9">
        <v>4</v>
      </c>
      <c r="J125" s="10">
        <v>42827</v>
      </c>
      <c r="K125" s="10">
        <v>42827</v>
      </c>
      <c r="L125" s="34">
        <v>173</v>
      </c>
      <c r="M125" s="34">
        <v>692</v>
      </c>
    </row>
    <row r="126" spans="2:13" x14ac:dyDescent="0.25">
      <c r="B126" s="9" t="s">
        <v>201</v>
      </c>
      <c r="C126" s="9">
        <v>164</v>
      </c>
      <c r="D126" s="9" t="s">
        <v>151</v>
      </c>
      <c r="E126" s="9"/>
      <c r="F126" s="9"/>
      <c r="G126" s="14" t="s">
        <v>42</v>
      </c>
      <c r="H126" s="13" t="s">
        <v>4</v>
      </c>
      <c r="I126" s="9">
        <v>4</v>
      </c>
      <c r="J126" s="10">
        <v>43586</v>
      </c>
      <c r="K126" s="10">
        <v>43586</v>
      </c>
      <c r="L126" s="34">
        <v>190.59</v>
      </c>
      <c r="M126" s="34">
        <v>762.36</v>
      </c>
    </row>
    <row r="127" spans="2:13" ht="30" x14ac:dyDescent="0.25">
      <c r="B127" s="9" t="s">
        <v>201</v>
      </c>
      <c r="C127" s="9">
        <v>165</v>
      </c>
      <c r="D127" s="9" t="s">
        <v>151</v>
      </c>
      <c r="E127" s="9"/>
      <c r="F127" s="9"/>
      <c r="G127" s="14" t="s">
        <v>43</v>
      </c>
      <c r="H127" s="13" t="s">
        <v>7</v>
      </c>
      <c r="I127" s="9">
        <v>0</v>
      </c>
      <c r="J127" s="10">
        <v>43595</v>
      </c>
      <c r="K127" s="10">
        <v>43595</v>
      </c>
      <c r="L127" s="34">
        <v>70</v>
      </c>
      <c r="M127" s="34">
        <v>0</v>
      </c>
    </row>
    <row r="128" spans="2:13" x14ac:dyDescent="0.25">
      <c r="B128" s="9" t="s">
        <v>201</v>
      </c>
      <c r="C128" s="9">
        <v>166</v>
      </c>
      <c r="D128" s="9" t="s">
        <v>151</v>
      </c>
      <c r="E128" s="9"/>
      <c r="F128" s="9"/>
      <c r="G128" s="14" t="s">
        <v>213</v>
      </c>
      <c r="H128" s="13" t="s">
        <v>4</v>
      </c>
      <c r="I128" s="9">
        <v>10</v>
      </c>
      <c r="J128" s="10">
        <v>43586</v>
      </c>
      <c r="K128" s="10">
        <v>43586</v>
      </c>
      <c r="L128" s="34">
        <v>48.38</v>
      </c>
      <c r="M128" s="34">
        <v>483.8</v>
      </c>
    </row>
    <row r="129" spans="2:13" x14ac:dyDescent="0.25">
      <c r="B129" s="9" t="s">
        <v>201</v>
      </c>
      <c r="C129" s="9">
        <v>173</v>
      </c>
      <c r="D129" s="9" t="s">
        <v>151</v>
      </c>
      <c r="E129" s="9"/>
      <c r="F129" s="9"/>
      <c r="G129" s="14" t="s">
        <v>48</v>
      </c>
      <c r="H129" s="13" t="s">
        <v>4</v>
      </c>
      <c r="I129" s="9">
        <v>20</v>
      </c>
      <c r="J129" s="10">
        <v>43900</v>
      </c>
      <c r="K129" s="10">
        <v>43900</v>
      </c>
      <c r="L129" s="34">
        <v>33.4176</v>
      </c>
      <c r="M129" s="34">
        <v>668.35199999999998</v>
      </c>
    </row>
    <row r="130" spans="2:13" x14ac:dyDescent="0.25">
      <c r="B130" s="9" t="s">
        <v>201</v>
      </c>
      <c r="C130" s="9">
        <v>174</v>
      </c>
      <c r="D130" s="9" t="s">
        <v>151</v>
      </c>
      <c r="E130" s="9"/>
      <c r="F130" s="9"/>
      <c r="G130" s="14" t="s">
        <v>49</v>
      </c>
      <c r="H130" s="13" t="s">
        <v>4</v>
      </c>
      <c r="I130" s="9">
        <v>19</v>
      </c>
      <c r="J130" s="10">
        <v>43362</v>
      </c>
      <c r="K130" s="10">
        <v>43362</v>
      </c>
      <c r="L130" s="34">
        <v>74</v>
      </c>
      <c r="M130" s="34">
        <v>1406</v>
      </c>
    </row>
    <row r="131" spans="2:13" x14ac:dyDescent="0.25">
      <c r="B131" s="9" t="s">
        <v>201</v>
      </c>
      <c r="C131" s="9">
        <v>213</v>
      </c>
      <c r="D131" s="9" t="s">
        <v>151</v>
      </c>
      <c r="E131" s="9"/>
      <c r="F131" s="9"/>
      <c r="G131" s="14" t="s">
        <v>352</v>
      </c>
      <c r="H131" s="13" t="s">
        <v>4</v>
      </c>
      <c r="I131" s="9">
        <v>40</v>
      </c>
      <c r="J131" s="10">
        <v>43977</v>
      </c>
      <c r="K131" s="10">
        <v>43977</v>
      </c>
      <c r="L131" s="34">
        <v>613.6</v>
      </c>
      <c r="M131" s="34">
        <v>24544</v>
      </c>
    </row>
    <row r="132" spans="2:13" x14ac:dyDescent="0.25">
      <c r="B132" s="9" t="s">
        <v>201</v>
      </c>
      <c r="C132" s="9">
        <v>214</v>
      </c>
      <c r="D132" s="9" t="s">
        <v>151</v>
      </c>
      <c r="E132" s="9"/>
      <c r="F132" s="9"/>
      <c r="G132" s="14" t="s">
        <v>78</v>
      </c>
      <c r="H132" s="13" t="s">
        <v>4</v>
      </c>
      <c r="I132" s="9">
        <v>0</v>
      </c>
      <c r="J132" s="10">
        <v>41818</v>
      </c>
      <c r="K132" s="10">
        <v>41818</v>
      </c>
      <c r="L132" s="34">
        <v>500</v>
      </c>
      <c r="M132" s="34">
        <v>0</v>
      </c>
    </row>
    <row r="133" spans="2:13" x14ac:dyDescent="0.25">
      <c r="B133" s="9" t="s">
        <v>201</v>
      </c>
      <c r="C133" s="9">
        <v>219</v>
      </c>
      <c r="D133" s="9" t="s">
        <v>151</v>
      </c>
      <c r="E133" s="9"/>
      <c r="F133" s="9"/>
      <c r="G133" s="14" t="s">
        <v>249</v>
      </c>
      <c r="H133" s="13" t="s">
        <v>4</v>
      </c>
      <c r="I133" s="9">
        <v>1</v>
      </c>
      <c r="J133" s="10">
        <v>43095</v>
      </c>
      <c r="K133" s="10">
        <v>43095</v>
      </c>
      <c r="L133" s="34">
        <v>139.83000000000001</v>
      </c>
      <c r="M133" s="34">
        <v>139.83000000000001</v>
      </c>
    </row>
    <row r="134" spans="2:13" x14ac:dyDescent="0.25">
      <c r="B134" s="9" t="s">
        <v>201</v>
      </c>
      <c r="C134" s="9">
        <v>220</v>
      </c>
      <c r="D134" s="9" t="s">
        <v>151</v>
      </c>
      <c r="E134" s="9"/>
      <c r="F134" s="9"/>
      <c r="G134" s="14" t="s">
        <v>81</v>
      </c>
      <c r="H134" s="13" t="s">
        <v>7</v>
      </c>
      <c r="I134" s="9">
        <v>10</v>
      </c>
      <c r="J134" s="10">
        <v>43588</v>
      </c>
      <c r="K134" s="10">
        <v>43588</v>
      </c>
      <c r="L134" s="34">
        <v>115.64</v>
      </c>
      <c r="M134" s="34">
        <v>1156.4000000000001</v>
      </c>
    </row>
    <row r="135" spans="2:13" ht="30" x14ac:dyDescent="0.25">
      <c r="B135" s="9" t="s">
        <v>201</v>
      </c>
      <c r="C135" s="9">
        <v>304</v>
      </c>
      <c r="D135" s="9" t="s">
        <v>151</v>
      </c>
      <c r="E135" s="9"/>
      <c r="F135" s="9"/>
      <c r="G135" s="14" t="s">
        <v>215</v>
      </c>
      <c r="H135" s="13" t="s">
        <v>4</v>
      </c>
      <c r="I135" s="9">
        <v>16</v>
      </c>
      <c r="J135" s="10">
        <v>43797</v>
      </c>
      <c r="K135" s="10">
        <v>43797</v>
      </c>
      <c r="L135" s="34">
        <v>110</v>
      </c>
      <c r="M135" s="34">
        <v>1760</v>
      </c>
    </row>
    <row r="136" spans="2:13" x14ac:dyDescent="0.25">
      <c r="B136" s="9" t="s">
        <v>201</v>
      </c>
      <c r="C136" s="9">
        <v>305</v>
      </c>
      <c r="D136" s="9" t="s">
        <v>151</v>
      </c>
      <c r="E136" s="9"/>
      <c r="F136" s="9"/>
      <c r="G136" s="14" t="s">
        <v>216</v>
      </c>
      <c r="H136" s="73" t="s">
        <v>7</v>
      </c>
      <c r="I136" s="74">
        <v>25</v>
      </c>
      <c r="J136" s="10">
        <v>44365</v>
      </c>
      <c r="K136" s="10">
        <v>44365</v>
      </c>
      <c r="L136" s="35">
        <v>536.9</v>
      </c>
      <c r="M136" s="35">
        <v>13422.5</v>
      </c>
    </row>
    <row r="137" spans="2:13" x14ac:dyDescent="0.25">
      <c r="B137" s="9" t="s">
        <v>201</v>
      </c>
      <c r="C137" s="9">
        <v>306</v>
      </c>
      <c r="D137" s="9" t="s">
        <v>151</v>
      </c>
      <c r="E137" s="9"/>
      <c r="F137" s="9"/>
      <c r="G137" s="14" t="s">
        <v>217</v>
      </c>
      <c r="H137" s="73" t="s">
        <v>4</v>
      </c>
      <c r="I137" s="74">
        <v>30</v>
      </c>
      <c r="J137" s="10">
        <v>44365</v>
      </c>
      <c r="K137" s="10">
        <v>44365</v>
      </c>
      <c r="L137" s="75">
        <v>76.7</v>
      </c>
      <c r="M137" s="30">
        <v>2301</v>
      </c>
    </row>
    <row r="138" spans="2:13" ht="16.5" thickBot="1" x14ac:dyDescent="0.3">
      <c r="M138" s="72">
        <f>SUM(M119:M137)</f>
        <v>101450.30200000001</v>
      </c>
    </row>
    <row r="139" spans="2:13" ht="15.75" thickTop="1" x14ac:dyDescent="0.25"/>
    <row r="140" spans="2:13" x14ac:dyDescent="0.25">
      <c r="B140" s="9" t="s">
        <v>198</v>
      </c>
      <c r="C140" s="9">
        <v>101</v>
      </c>
      <c r="D140" s="9" t="s">
        <v>151</v>
      </c>
      <c r="E140" s="9"/>
      <c r="F140" s="9"/>
      <c r="G140" s="14" t="s">
        <v>3</v>
      </c>
      <c r="H140" s="13" t="s">
        <v>4</v>
      </c>
      <c r="I140" s="9">
        <v>1</v>
      </c>
      <c r="J140" s="10">
        <v>42370</v>
      </c>
      <c r="K140" s="10">
        <v>42370</v>
      </c>
      <c r="L140" s="34">
        <v>200</v>
      </c>
      <c r="M140" s="34">
        <v>200</v>
      </c>
    </row>
    <row r="141" spans="2:13" x14ac:dyDescent="0.25">
      <c r="B141" s="9" t="s">
        <v>198</v>
      </c>
      <c r="C141" s="9">
        <v>103</v>
      </c>
      <c r="D141" s="9" t="s">
        <v>151</v>
      </c>
      <c r="E141" s="9"/>
      <c r="F141" s="9"/>
      <c r="G141" s="14" t="s">
        <v>5</v>
      </c>
      <c r="H141" s="13" t="s">
        <v>4</v>
      </c>
      <c r="I141" s="9">
        <v>12</v>
      </c>
      <c r="J141" s="10">
        <v>43255</v>
      </c>
      <c r="K141" s="10">
        <v>43255</v>
      </c>
      <c r="L141" s="34">
        <v>21</v>
      </c>
      <c r="M141" s="34">
        <v>252</v>
      </c>
    </row>
    <row r="142" spans="2:13" x14ac:dyDescent="0.25">
      <c r="B142" s="9" t="s">
        <v>198</v>
      </c>
      <c r="C142" s="9">
        <v>110</v>
      </c>
      <c r="D142" s="9" t="s">
        <v>151</v>
      </c>
      <c r="E142" s="9"/>
      <c r="F142" s="9"/>
      <c r="G142" s="14" t="s">
        <v>353</v>
      </c>
      <c r="H142" s="13" t="s">
        <v>13</v>
      </c>
      <c r="I142" s="9">
        <v>4</v>
      </c>
      <c r="J142" s="10">
        <v>43895</v>
      </c>
      <c r="K142" s="10">
        <v>43895</v>
      </c>
      <c r="L142" s="34">
        <v>17.7</v>
      </c>
      <c r="M142" s="34">
        <v>70.8</v>
      </c>
    </row>
    <row r="143" spans="2:13" x14ac:dyDescent="0.25">
      <c r="B143" s="9" t="s">
        <v>198</v>
      </c>
      <c r="C143" s="9">
        <v>115</v>
      </c>
      <c r="D143" s="9" t="s">
        <v>151</v>
      </c>
      <c r="E143" s="9"/>
      <c r="F143" s="9"/>
      <c r="G143" s="14" t="s">
        <v>186</v>
      </c>
      <c r="H143" s="13" t="s">
        <v>12</v>
      </c>
      <c r="I143" s="9">
        <v>2</v>
      </c>
      <c r="J143" s="10">
        <v>43591</v>
      </c>
      <c r="K143" s="10">
        <v>43591</v>
      </c>
      <c r="L143" s="34">
        <v>195</v>
      </c>
      <c r="M143" s="34">
        <v>390</v>
      </c>
    </row>
    <row r="144" spans="2:13" x14ac:dyDescent="0.25">
      <c r="B144" s="9" t="s">
        <v>198</v>
      </c>
      <c r="C144" s="9">
        <v>116</v>
      </c>
      <c r="D144" s="9" t="s">
        <v>151</v>
      </c>
      <c r="E144" s="9"/>
      <c r="F144" s="9"/>
      <c r="G144" s="14" t="s">
        <v>354</v>
      </c>
      <c r="H144" s="13" t="s">
        <v>4</v>
      </c>
      <c r="I144" s="9">
        <v>326</v>
      </c>
      <c r="J144" s="10">
        <v>43900</v>
      </c>
      <c r="K144" s="10">
        <v>43900</v>
      </c>
      <c r="L144" s="34">
        <v>4.5430000000000001</v>
      </c>
      <c r="M144" s="34">
        <v>1481.018</v>
      </c>
    </row>
    <row r="145" spans="2:13" ht="15.75" x14ac:dyDescent="0.25">
      <c r="B145" s="39" t="s">
        <v>198</v>
      </c>
      <c r="C145" s="9">
        <v>117</v>
      </c>
      <c r="D145" s="9" t="s">
        <v>151</v>
      </c>
      <c r="E145" s="9"/>
      <c r="F145" s="9"/>
      <c r="G145" s="14" t="s">
        <v>355</v>
      </c>
      <c r="H145" s="13" t="s">
        <v>4</v>
      </c>
      <c r="I145" s="9">
        <v>370</v>
      </c>
      <c r="J145" s="10">
        <v>43900</v>
      </c>
      <c r="K145" s="10">
        <v>43900</v>
      </c>
      <c r="L145" s="34">
        <v>4.5430000000000001</v>
      </c>
      <c r="M145" s="34">
        <v>1680.91</v>
      </c>
    </row>
    <row r="146" spans="2:13" x14ac:dyDescent="0.25">
      <c r="B146" s="9" t="s">
        <v>198</v>
      </c>
      <c r="C146" s="9">
        <v>134</v>
      </c>
      <c r="D146" s="9" t="s">
        <v>151</v>
      </c>
      <c r="E146" s="9"/>
      <c r="F146" s="9"/>
      <c r="G146" s="14" t="s">
        <v>24</v>
      </c>
      <c r="H146" s="13" t="s">
        <v>4</v>
      </c>
      <c r="I146" s="9">
        <v>18</v>
      </c>
      <c r="J146" s="10">
        <v>41818</v>
      </c>
      <c r="K146" s="10">
        <v>41818</v>
      </c>
      <c r="L146" s="34">
        <v>731.6</v>
      </c>
      <c r="M146" s="34">
        <v>13168.800000000001</v>
      </c>
    </row>
    <row r="147" spans="2:13" x14ac:dyDescent="0.25">
      <c r="B147" s="9" t="s">
        <v>198</v>
      </c>
      <c r="C147" s="9">
        <v>136</v>
      </c>
      <c r="D147" s="9" t="s">
        <v>151</v>
      </c>
      <c r="E147" s="9"/>
      <c r="F147" s="9"/>
      <c r="G147" s="14" t="s">
        <v>22</v>
      </c>
      <c r="H147" s="13" t="s">
        <v>4</v>
      </c>
      <c r="I147" s="9">
        <v>31</v>
      </c>
      <c r="J147" s="10">
        <v>43895</v>
      </c>
      <c r="K147" s="10">
        <v>43895</v>
      </c>
      <c r="L147" s="34">
        <v>7</v>
      </c>
      <c r="M147" s="34">
        <v>217</v>
      </c>
    </row>
    <row r="148" spans="2:13" ht="15.75" x14ac:dyDescent="0.25">
      <c r="B148" s="39" t="s">
        <v>198</v>
      </c>
      <c r="C148" s="9">
        <v>137</v>
      </c>
      <c r="D148" s="9" t="s">
        <v>151</v>
      </c>
      <c r="E148" s="9"/>
      <c r="F148" s="9"/>
      <c r="G148" s="14" t="s">
        <v>28</v>
      </c>
      <c r="H148" s="13" t="s">
        <v>4</v>
      </c>
      <c r="I148" s="9">
        <v>253</v>
      </c>
      <c r="J148" s="10">
        <v>41818</v>
      </c>
      <c r="K148" s="10">
        <v>41818</v>
      </c>
      <c r="L148" s="34">
        <v>10</v>
      </c>
      <c r="M148" s="34">
        <v>2530</v>
      </c>
    </row>
    <row r="149" spans="2:13" ht="15.75" x14ac:dyDescent="0.25">
      <c r="B149" s="39" t="s">
        <v>198</v>
      </c>
      <c r="C149" s="9">
        <v>140</v>
      </c>
      <c r="D149" s="9" t="s">
        <v>151</v>
      </c>
      <c r="E149" s="9"/>
      <c r="F149" s="9"/>
      <c r="G149" s="14" t="s">
        <v>187</v>
      </c>
      <c r="H149" s="13" t="s">
        <v>13</v>
      </c>
      <c r="I149" s="9">
        <v>22</v>
      </c>
      <c r="J149" s="10">
        <v>43593</v>
      </c>
      <c r="K149" s="10">
        <v>43593</v>
      </c>
      <c r="L149" s="34">
        <v>73.099999999999994</v>
      </c>
      <c r="M149" s="34">
        <v>1608.1999999999998</v>
      </c>
    </row>
    <row r="150" spans="2:13" x14ac:dyDescent="0.25">
      <c r="B150" s="9" t="s">
        <v>198</v>
      </c>
      <c r="C150" s="9">
        <v>142</v>
      </c>
      <c r="D150" s="9" t="s">
        <v>151</v>
      </c>
      <c r="E150" s="9"/>
      <c r="F150" s="9"/>
      <c r="G150" s="14" t="s">
        <v>34</v>
      </c>
      <c r="H150" s="13" t="s">
        <v>4</v>
      </c>
      <c r="I150" s="9">
        <v>9</v>
      </c>
      <c r="J150" s="10">
        <v>43895</v>
      </c>
      <c r="K150" s="10">
        <v>43895</v>
      </c>
      <c r="L150" s="34">
        <v>35</v>
      </c>
      <c r="M150" s="34">
        <v>315</v>
      </c>
    </row>
    <row r="151" spans="2:13" x14ac:dyDescent="0.25">
      <c r="B151" s="9" t="s">
        <v>198</v>
      </c>
      <c r="C151" s="9">
        <v>144</v>
      </c>
      <c r="D151" s="9" t="s">
        <v>151</v>
      </c>
      <c r="E151" s="9"/>
      <c r="F151" s="9"/>
      <c r="G151" s="14" t="s">
        <v>30</v>
      </c>
      <c r="H151" s="13" t="s">
        <v>4</v>
      </c>
      <c r="I151" s="9">
        <v>18</v>
      </c>
      <c r="J151" s="10">
        <v>43592</v>
      </c>
      <c r="K151" s="10">
        <v>43592</v>
      </c>
      <c r="L151" s="34">
        <v>25</v>
      </c>
      <c r="M151" s="34">
        <v>450</v>
      </c>
    </row>
    <row r="152" spans="2:13" ht="30" x14ac:dyDescent="0.25">
      <c r="B152" s="9" t="s">
        <v>198</v>
      </c>
      <c r="C152" s="9">
        <v>145</v>
      </c>
      <c r="D152" s="9" t="s">
        <v>151</v>
      </c>
      <c r="E152" s="9"/>
      <c r="F152" s="9"/>
      <c r="G152" s="14" t="s">
        <v>31</v>
      </c>
      <c r="H152" s="13" t="s">
        <v>4</v>
      </c>
      <c r="I152" s="9">
        <v>28</v>
      </c>
      <c r="J152" s="10">
        <v>43900</v>
      </c>
      <c r="K152" s="10">
        <v>43900</v>
      </c>
      <c r="L152" s="34">
        <v>42.568399999999997</v>
      </c>
      <c r="M152" s="34">
        <v>1191.9151999999999</v>
      </c>
    </row>
    <row r="153" spans="2:13" x14ac:dyDescent="0.25">
      <c r="B153" s="9" t="s">
        <v>198</v>
      </c>
      <c r="C153" s="9">
        <v>146</v>
      </c>
      <c r="D153" s="9" t="s">
        <v>151</v>
      </c>
      <c r="E153" s="9"/>
      <c r="F153" s="9"/>
      <c r="G153" s="14" t="s">
        <v>172</v>
      </c>
      <c r="H153" s="13" t="s">
        <v>4</v>
      </c>
      <c r="I153" s="9">
        <v>4</v>
      </c>
      <c r="J153" s="10">
        <v>43895</v>
      </c>
      <c r="K153" s="10">
        <v>43895</v>
      </c>
      <c r="L153" s="34">
        <v>306.8</v>
      </c>
      <c r="M153" s="34">
        <v>1227.2</v>
      </c>
    </row>
    <row r="154" spans="2:13" ht="30" x14ac:dyDescent="0.25">
      <c r="B154" s="9" t="s">
        <v>198</v>
      </c>
      <c r="C154" s="9">
        <v>147</v>
      </c>
      <c r="D154" s="9" t="s">
        <v>151</v>
      </c>
      <c r="E154" s="9"/>
      <c r="F154" s="9"/>
      <c r="G154" s="14" t="s">
        <v>29</v>
      </c>
      <c r="H154" s="13" t="s">
        <v>4</v>
      </c>
      <c r="I154" s="9">
        <v>35</v>
      </c>
      <c r="J154" s="10">
        <v>43255</v>
      </c>
      <c r="K154" s="10">
        <v>43255</v>
      </c>
      <c r="L154" s="34">
        <v>22</v>
      </c>
      <c r="M154" s="34">
        <v>770</v>
      </c>
    </row>
    <row r="155" spans="2:13" x14ac:dyDescent="0.25">
      <c r="B155" s="9" t="s">
        <v>198</v>
      </c>
      <c r="C155" s="9">
        <v>148</v>
      </c>
      <c r="D155" s="9" t="s">
        <v>151</v>
      </c>
      <c r="E155" s="9"/>
      <c r="F155" s="9"/>
      <c r="G155" s="14" t="s">
        <v>175</v>
      </c>
      <c r="H155" s="13" t="s">
        <v>4</v>
      </c>
      <c r="I155" s="9">
        <v>15</v>
      </c>
      <c r="J155" s="10">
        <v>43588</v>
      </c>
      <c r="K155" s="10">
        <v>43588</v>
      </c>
      <c r="L155" s="34">
        <v>28.35</v>
      </c>
      <c r="M155" s="34">
        <v>425.25</v>
      </c>
    </row>
    <row r="156" spans="2:13" x14ac:dyDescent="0.25">
      <c r="B156" s="9" t="s">
        <v>198</v>
      </c>
      <c r="C156" s="9">
        <v>149</v>
      </c>
      <c r="D156" s="9" t="s">
        <v>151</v>
      </c>
      <c r="E156" s="9"/>
      <c r="F156" s="9"/>
      <c r="G156" s="14" t="s">
        <v>163</v>
      </c>
      <c r="H156" s="13" t="s">
        <v>4</v>
      </c>
      <c r="I156" s="9">
        <v>5</v>
      </c>
      <c r="J156" s="10">
        <v>42893</v>
      </c>
      <c r="K156" s="10">
        <v>42893</v>
      </c>
      <c r="L156" s="34">
        <v>850</v>
      </c>
      <c r="M156" s="34">
        <v>4250</v>
      </c>
    </row>
    <row r="157" spans="2:13" x14ac:dyDescent="0.25">
      <c r="B157" s="9" t="s">
        <v>198</v>
      </c>
      <c r="C157" s="9">
        <v>150</v>
      </c>
      <c r="D157" s="9" t="s">
        <v>151</v>
      </c>
      <c r="E157" s="9"/>
      <c r="F157" s="9"/>
      <c r="G157" s="14" t="s">
        <v>35</v>
      </c>
      <c r="H157" s="13" t="s">
        <v>4</v>
      </c>
      <c r="I157" s="9">
        <v>0</v>
      </c>
      <c r="J157" s="10">
        <v>41818</v>
      </c>
      <c r="K157" s="10">
        <v>41818</v>
      </c>
      <c r="L157" s="34">
        <v>767</v>
      </c>
      <c r="M157" s="34">
        <v>0</v>
      </c>
    </row>
    <row r="158" spans="2:13" ht="30" x14ac:dyDescent="0.25">
      <c r="B158" s="9" t="s">
        <v>198</v>
      </c>
      <c r="C158" s="9">
        <v>151</v>
      </c>
      <c r="D158" s="9" t="s">
        <v>151</v>
      </c>
      <c r="E158" s="9"/>
      <c r="F158" s="9"/>
      <c r="G158" s="14" t="s">
        <v>33</v>
      </c>
      <c r="H158" s="13" t="s">
        <v>4</v>
      </c>
      <c r="I158" s="9">
        <v>7</v>
      </c>
      <c r="J158" s="10">
        <v>43588</v>
      </c>
      <c r="K158" s="10">
        <v>43588</v>
      </c>
      <c r="L158" s="34">
        <v>118.64</v>
      </c>
      <c r="M158" s="34">
        <v>830.48</v>
      </c>
    </row>
    <row r="159" spans="2:13" ht="30" x14ac:dyDescent="0.25">
      <c r="B159" s="9" t="s">
        <v>198</v>
      </c>
      <c r="C159" s="9">
        <v>152</v>
      </c>
      <c r="D159" s="9" t="s">
        <v>151</v>
      </c>
      <c r="E159" s="9"/>
      <c r="F159" s="9"/>
      <c r="G159" s="14" t="s">
        <v>32</v>
      </c>
      <c r="H159" s="13" t="s">
        <v>4</v>
      </c>
      <c r="I159" s="9">
        <v>10</v>
      </c>
      <c r="J159" s="10">
        <v>43588</v>
      </c>
      <c r="K159" s="10">
        <v>43588</v>
      </c>
      <c r="L159" s="34">
        <v>31.44</v>
      </c>
      <c r="M159" s="34">
        <v>314.40000000000003</v>
      </c>
    </row>
    <row r="160" spans="2:13" x14ac:dyDescent="0.25">
      <c r="B160" s="9" t="s">
        <v>198</v>
      </c>
      <c r="C160" s="9">
        <v>154</v>
      </c>
      <c r="D160" s="9" t="s">
        <v>151</v>
      </c>
      <c r="E160" s="9"/>
      <c r="F160" s="9"/>
      <c r="G160" s="14" t="s">
        <v>182</v>
      </c>
      <c r="H160" s="13" t="s">
        <v>13</v>
      </c>
      <c r="I160" s="9">
        <v>36</v>
      </c>
      <c r="J160" s="10">
        <v>43588</v>
      </c>
      <c r="K160" s="10">
        <v>43588</v>
      </c>
      <c r="L160" s="34">
        <v>21.99</v>
      </c>
      <c r="M160" s="34">
        <v>791.64</v>
      </c>
    </row>
    <row r="161" spans="2:13" x14ac:dyDescent="0.25">
      <c r="B161" s="9" t="s">
        <v>198</v>
      </c>
      <c r="C161" s="9">
        <v>155</v>
      </c>
      <c r="D161" s="9" t="s">
        <v>151</v>
      </c>
      <c r="E161" s="9"/>
      <c r="F161" s="9"/>
      <c r="G161" s="14" t="s">
        <v>37</v>
      </c>
      <c r="H161" s="13" t="s">
        <v>13</v>
      </c>
      <c r="I161" s="9">
        <v>31</v>
      </c>
      <c r="J161" s="10">
        <v>43588</v>
      </c>
      <c r="K161" s="10">
        <v>43588</v>
      </c>
      <c r="L161" s="34">
        <v>48.64</v>
      </c>
      <c r="M161" s="34">
        <v>1507.84</v>
      </c>
    </row>
    <row r="162" spans="2:13" x14ac:dyDescent="0.25">
      <c r="B162" s="9" t="s">
        <v>198</v>
      </c>
      <c r="C162" s="9">
        <v>156</v>
      </c>
      <c r="D162" s="9" t="s">
        <v>151</v>
      </c>
      <c r="E162" s="9"/>
      <c r="F162" s="9"/>
      <c r="G162" s="14" t="s">
        <v>36</v>
      </c>
      <c r="H162" s="13" t="s">
        <v>13</v>
      </c>
      <c r="I162" s="9">
        <v>38</v>
      </c>
      <c r="J162" s="10">
        <v>43588</v>
      </c>
      <c r="K162" s="10">
        <v>43588</v>
      </c>
      <c r="L162" s="34">
        <v>72.03</v>
      </c>
      <c r="M162" s="34">
        <v>2737.14</v>
      </c>
    </row>
    <row r="163" spans="2:13" x14ac:dyDescent="0.25">
      <c r="B163" s="9" t="s">
        <v>198</v>
      </c>
      <c r="C163" s="9">
        <v>157</v>
      </c>
      <c r="D163" s="9" t="s">
        <v>151</v>
      </c>
      <c r="E163" s="9"/>
      <c r="F163" s="9"/>
      <c r="G163" s="14" t="s">
        <v>147</v>
      </c>
      <c r="H163" s="13" t="s">
        <v>4</v>
      </c>
      <c r="I163" s="9">
        <v>47</v>
      </c>
      <c r="J163" s="10">
        <v>43900</v>
      </c>
      <c r="K163" s="10">
        <v>43900</v>
      </c>
      <c r="L163" s="34">
        <v>8.9443999999999999</v>
      </c>
      <c r="M163" s="34">
        <v>420.38679999999999</v>
      </c>
    </row>
    <row r="164" spans="2:13" ht="15.75" x14ac:dyDescent="0.25">
      <c r="B164" s="39" t="s">
        <v>198</v>
      </c>
      <c r="C164" s="9">
        <v>158</v>
      </c>
      <c r="D164" s="9" t="s">
        <v>151</v>
      </c>
      <c r="E164" s="9"/>
      <c r="F164" s="9"/>
      <c r="G164" s="14" t="s">
        <v>148</v>
      </c>
      <c r="H164" s="13" t="s">
        <v>4</v>
      </c>
      <c r="I164" s="9">
        <v>73</v>
      </c>
      <c r="J164" s="10">
        <v>43900</v>
      </c>
      <c r="K164" s="10">
        <v>43900</v>
      </c>
      <c r="L164" s="34">
        <v>24.400040000000001</v>
      </c>
      <c r="M164" s="34">
        <v>1781.2029199999999</v>
      </c>
    </row>
    <row r="165" spans="2:13" x14ac:dyDescent="0.25">
      <c r="B165" s="9" t="s">
        <v>198</v>
      </c>
      <c r="C165" s="9">
        <v>172</v>
      </c>
      <c r="D165" s="9" t="s">
        <v>151</v>
      </c>
      <c r="E165" s="9"/>
      <c r="F165" s="9"/>
      <c r="G165" s="14" t="s">
        <v>41</v>
      </c>
      <c r="H165" s="13" t="s">
        <v>4</v>
      </c>
      <c r="I165" s="9">
        <v>531</v>
      </c>
      <c r="J165" s="10">
        <v>41818</v>
      </c>
      <c r="K165" s="10">
        <v>41818</v>
      </c>
      <c r="L165" s="34">
        <v>20.65</v>
      </c>
      <c r="M165" s="34">
        <v>10965.15</v>
      </c>
    </row>
    <row r="166" spans="2:13" x14ac:dyDescent="0.25">
      <c r="B166" s="9" t="s">
        <v>198</v>
      </c>
      <c r="C166" s="9">
        <v>185</v>
      </c>
      <c r="D166" s="9" t="s">
        <v>151</v>
      </c>
      <c r="E166" s="9"/>
      <c r="F166" s="9"/>
      <c r="G166" s="14" t="s">
        <v>58</v>
      </c>
      <c r="H166" s="13" t="s">
        <v>12</v>
      </c>
      <c r="I166" s="9">
        <v>16</v>
      </c>
      <c r="J166" s="10">
        <v>43591</v>
      </c>
      <c r="K166" s="10">
        <v>43591</v>
      </c>
      <c r="L166" s="34">
        <v>680</v>
      </c>
      <c r="M166" s="34">
        <v>10880</v>
      </c>
    </row>
    <row r="167" spans="2:13" x14ac:dyDescent="0.25">
      <c r="B167" s="9" t="s">
        <v>198</v>
      </c>
      <c r="C167" s="9">
        <v>186</v>
      </c>
      <c r="D167" s="9" t="s">
        <v>151</v>
      </c>
      <c r="E167" s="9"/>
      <c r="F167" s="9"/>
      <c r="G167" s="14" t="s">
        <v>62</v>
      </c>
      <c r="H167" s="13" t="s">
        <v>4</v>
      </c>
      <c r="I167" s="9">
        <v>101</v>
      </c>
      <c r="J167" s="10">
        <v>41818</v>
      </c>
      <c r="K167" s="10">
        <v>41818</v>
      </c>
      <c r="L167" s="34">
        <v>45</v>
      </c>
      <c r="M167" s="34">
        <v>4545</v>
      </c>
    </row>
    <row r="168" spans="2:13" x14ac:dyDescent="0.25">
      <c r="B168" s="9" t="s">
        <v>198</v>
      </c>
      <c r="C168" s="9">
        <v>187</v>
      </c>
      <c r="D168" s="9" t="s">
        <v>151</v>
      </c>
      <c r="E168" s="9"/>
      <c r="F168" s="9"/>
      <c r="G168" s="14" t="s">
        <v>61</v>
      </c>
      <c r="H168" s="13" t="s">
        <v>4</v>
      </c>
      <c r="I168" s="9">
        <v>72</v>
      </c>
      <c r="J168" s="10">
        <v>41818</v>
      </c>
      <c r="K168" s="10">
        <v>41818</v>
      </c>
      <c r="L168" s="34">
        <v>45</v>
      </c>
      <c r="M168" s="34">
        <v>3240</v>
      </c>
    </row>
    <row r="169" spans="2:13" x14ac:dyDescent="0.25">
      <c r="B169" s="9" t="s">
        <v>198</v>
      </c>
      <c r="C169" s="9">
        <v>199</v>
      </c>
      <c r="D169" s="9" t="s">
        <v>151</v>
      </c>
      <c r="E169" s="9"/>
      <c r="F169" s="9"/>
      <c r="G169" s="14" t="s">
        <v>69</v>
      </c>
      <c r="H169" s="13" t="s">
        <v>4</v>
      </c>
      <c r="I169" s="9">
        <v>395</v>
      </c>
      <c r="J169" s="10">
        <v>41818</v>
      </c>
      <c r="K169" s="10">
        <v>41818</v>
      </c>
      <c r="L169" s="34">
        <v>5</v>
      </c>
      <c r="M169" s="34">
        <v>1975</v>
      </c>
    </row>
    <row r="170" spans="2:13" x14ac:dyDescent="0.25">
      <c r="B170" s="9" t="s">
        <v>198</v>
      </c>
      <c r="C170" s="9">
        <v>201</v>
      </c>
      <c r="D170" s="9" t="s">
        <v>151</v>
      </c>
      <c r="E170" s="9"/>
      <c r="F170" s="9"/>
      <c r="G170" s="14" t="s">
        <v>124</v>
      </c>
      <c r="H170" s="13" t="s">
        <v>4</v>
      </c>
      <c r="I170" s="9">
        <v>0</v>
      </c>
      <c r="J170" s="10">
        <v>41818</v>
      </c>
      <c r="K170" s="10">
        <v>41818</v>
      </c>
      <c r="L170" s="34">
        <v>37.700000000000003</v>
      </c>
      <c r="M170" s="34">
        <v>0</v>
      </c>
    </row>
    <row r="171" spans="2:13" x14ac:dyDescent="0.25">
      <c r="B171" s="9" t="s">
        <v>198</v>
      </c>
      <c r="C171" s="9">
        <v>202</v>
      </c>
      <c r="D171" s="9" t="s">
        <v>151</v>
      </c>
      <c r="E171" s="9"/>
      <c r="F171" s="9"/>
      <c r="G171" s="14" t="s">
        <v>72</v>
      </c>
      <c r="H171" s="13" t="s">
        <v>4</v>
      </c>
      <c r="I171" s="9">
        <v>62</v>
      </c>
      <c r="J171" s="10">
        <v>43248</v>
      </c>
      <c r="K171" s="10">
        <v>43248</v>
      </c>
      <c r="L171" s="34">
        <v>3.3</v>
      </c>
      <c r="M171" s="34">
        <v>204.6</v>
      </c>
    </row>
    <row r="172" spans="2:13" x14ac:dyDescent="0.25">
      <c r="B172" s="9" t="s">
        <v>198</v>
      </c>
      <c r="C172" s="9">
        <v>205</v>
      </c>
      <c r="D172" s="9" t="s">
        <v>151</v>
      </c>
      <c r="E172" s="9"/>
      <c r="F172" s="9"/>
      <c r="G172" s="14" t="s">
        <v>76</v>
      </c>
      <c r="H172" s="13" t="s">
        <v>13</v>
      </c>
      <c r="I172" s="9">
        <v>103</v>
      </c>
      <c r="J172" s="10">
        <v>41818</v>
      </c>
      <c r="K172" s="10">
        <v>41818</v>
      </c>
      <c r="L172" s="34">
        <v>35.96</v>
      </c>
      <c r="M172" s="34">
        <v>3703.88</v>
      </c>
    </row>
    <row r="173" spans="2:13" x14ac:dyDescent="0.25">
      <c r="B173" s="9" t="s">
        <v>198</v>
      </c>
      <c r="C173" s="9">
        <v>206</v>
      </c>
      <c r="D173" s="9" t="s">
        <v>151</v>
      </c>
      <c r="E173" s="9"/>
      <c r="F173" s="9"/>
      <c r="G173" s="14" t="s">
        <v>75</v>
      </c>
      <c r="H173" s="13" t="s">
        <v>13</v>
      </c>
      <c r="I173" s="9">
        <v>19</v>
      </c>
      <c r="J173" s="10">
        <v>43255</v>
      </c>
      <c r="K173" s="10">
        <v>43255</v>
      </c>
      <c r="L173" s="34">
        <v>23</v>
      </c>
      <c r="M173" s="34">
        <v>437</v>
      </c>
    </row>
    <row r="174" spans="2:13" x14ac:dyDescent="0.25">
      <c r="B174" s="77" t="s">
        <v>198</v>
      </c>
      <c r="C174" s="9">
        <v>215</v>
      </c>
      <c r="D174" s="9" t="s">
        <v>151</v>
      </c>
      <c r="E174" s="9"/>
      <c r="F174" s="9"/>
      <c r="G174" s="14" t="s">
        <v>356</v>
      </c>
      <c r="H174" s="13" t="s">
        <v>136</v>
      </c>
      <c r="I174" s="9">
        <v>17</v>
      </c>
      <c r="J174" s="10">
        <v>43971</v>
      </c>
      <c r="K174" s="10">
        <v>43971</v>
      </c>
      <c r="L174" s="34">
        <v>60.18</v>
      </c>
      <c r="M174" s="34">
        <v>1023.06</v>
      </c>
    </row>
    <row r="175" spans="2:13" x14ac:dyDescent="0.25">
      <c r="B175" s="9" t="s">
        <v>198</v>
      </c>
      <c r="C175" s="9">
        <v>221</v>
      </c>
      <c r="D175" s="9" t="s">
        <v>151</v>
      </c>
      <c r="E175" s="9"/>
      <c r="F175" s="9"/>
      <c r="G175" s="14" t="s">
        <v>83</v>
      </c>
      <c r="H175" s="13" t="s">
        <v>4</v>
      </c>
      <c r="I175" s="9">
        <v>33</v>
      </c>
      <c r="J175" s="10">
        <v>43900</v>
      </c>
      <c r="K175" s="10">
        <v>43900</v>
      </c>
      <c r="L175" s="34">
        <v>7.5755999999999997</v>
      </c>
      <c r="M175" s="34">
        <v>249.9948</v>
      </c>
    </row>
    <row r="176" spans="2:13" x14ac:dyDescent="0.25">
      <c r="B176" s="9" t="s">
        <v>198</v>
      </c>
      <c r="C176" s="9">
        <v>222</v>
      </c>
      <c r="D176" s="9" t="s">
        <v>151</v>
      </c>
      <c r="E176" s="9"/>
      <c r="F176" s="9"/>
      <c r="G176" s="14" t="s">
        <v>85</v>
      </c>
      <c r="H176" s="13" t="s">
        <v>4</v>
      </c>
      <c r="I176" s="9">
        <v>32</v>
      </c>
      <c r="J176" s="10">
        <v>43900</v>
      </c>
      <c r="K176" s="10">
        <v>43900</v>
      </c>
      <c r="L176" s="34">
        <v>7.5755999999999997</v>
      </c>
      <c r="M176" s="34">
        <v>242.41919999999999</v>
      </c>
    </row>
    <row r="177" spans="2:13" x14ac:dyDescent="0.25">
      <c r="B177" s="9" t="s">
        <v>198</v>
      </c>
      <c r="C177" s="9">
        <v>223</v>
      </c>
      <c r="D177" s="9" t="s">
        <v>151</v>
      </c>
      <c r="E177" s="9"/>
      <c r="F177" s="9"/>
      <c r="G177" s="14" t="s">
        <v>86</v>
      </c>
      <c r="H177" s="13" t="s">
        <v>4</v>
      </c>
      <c r="I177" s="9">
        <v>135</v>
      </c>
      <c r="J177" s="10">
        <v>43900</v>
      </c>
      <c r="K177" s="10">
        <v>43900</v>
      </c>
      <c r="L177" s="34">
        <v>12.4962</v>
      </c>
      <c r="M177" s="34">
        <v>1686.9870000000001</v>
      </c>
    </row>
    <row r="178" spans="2:13" x14ac:dyDescent="0.25">
      <c r="B178" s="9" t="s">
        <v>198</v>
      </c>
      <c r="C178" s="9">
        <v>224</v>
      </c>
      <c r="D178" s="9" t="s">
        <v>151</v>
      </c>
      <c r="E178" s="9"/>
      <c r="F178" s="9"/>
      <c r="G178" s="14" t="s">
        <v>82</v>
      </c>
      <c r="H178" s="13" t="s">
        <v>4</v>
      </c>
      <c r="I178" s="9">
        <v>35</v>
      </c>
      <c r="J178" s="10">
        <v>43895</v>
      </c>
      <c r="K178" s="10">
        <v>43895</v>
      </c>
      <c r="L178" s="34">
        <v>10.62</v>
      </c>
      <c r="M178" s="34">
        <v>371.7</v>
      </c>
    </row>
    <row r="179" spans="2:13" x14ac:dyDescent="0.25">
      <c r="B179" s="9" t="s">
        <v>198</v>
      </c>
      <c r="C179" s="9">
        <v>225</v>
      </c>
      <c r="D179" s="9" t="s">
        <v>151</v>
      </c>
      <c r="E179" s="9"/>
      <c r="F179" s="9"/>
      <c r="G179" s="14" t="s">
        <v>84</v>
      </c>
      <c r="H179" s="13" t="s">
        <v>4</v>
      </c>
      <c r="I179" s="9">
        <v>60</v>
      </c>
      <c r="J179" s="10">
        <v>43895</v>
      </c>
      <c r="K179" s="10">
        <v>43895</v>
      </c>
      <c r="L179" s="34">
        <v>10.62</v>
      </c>
      <c r="M179" s="34">
        <v>637.19999999999993</v>
      </c>
    </row>
    <row r="180" spans="2:13" x14ac:dyDescent="0.25">
      <c r="B180" s="9" t="s">
        <v>198</v>
      </c>
      <c r="C180" s="9">
        <v>243</v>
      </c>
      <c r="D180" s="9" t="s">
        <v>151</v>
      </c>
      <c r="E180" s="9"/>
      <c r="F180" s="9"/>
      <c r="G180" s="14" t="s">
        <v>97</v>
      </c>
      <c r="H180" s="13" t="s">
        <v>4</v>
      </c>
      <c r="I180" s="9">
        <v>10</v>
      </c>
      <c r="J180" s="10">
        <v>43588</v>
      </c>
      <c r="K180" s="10">
        <v>43588</v>
      </c>
      <c r="L180" s="34">
        <v>158.59</v>
      </c>
      <c r="M180" s="34">
        <v>1585.9</v>
      </c>
    </row>
    <row r="181" spans="2:13" x14ac:dyDescent="0.25">
      <c r="B181" s="9" t="s">
        <v>198</v>
      </c>
      <c r="C181" s="9">
        <v>253</v>
      </c>
      <c r="D181" s="9" t="s">
        <v>151</v>
      </c>
      <c r="E181" s="9"/>
      <c r="F181" s="9"/>
      <c r="G181" s="14" t="s">
        <v>152</v>
      </c>
      <c r="H181" s="13" t="s">
        <v>12</v>
      </c>
      <c r="I181" s="9">
        <v>34</v>
      </c>
      <c r="J181" s="10">
        <v>43588</v>
      </c>
      <c r="K181" s="10">
        <v>43588</v>
      </c>
      <c r="L181" s="34">
        <v>55</v>
      </c>
      <c r="M181" s="34">
        <v>1870</v>
      </c>
    </row>
    <row r="182" spans="2:13" x14ac:dyDescent="0.25">
      <c r="B182" s="9" t="s">
        <v>198</v>
      </c>
      <c r="C182" s="9">
        <v>256</v>
      </c>
      <c r="D182" s="9" t="s">
        <v>151</v>
      </c>
      <c r="E182" s="9"/>
      <c r="F182" s="9"/>
      <c r="G182" s="14" t="s">
        <v>183</v>
      </c>
      <c r="H182" s="13" t="s">
        <v>4</v>
      </c>
      <c r="I182" s="9">
        <v>46</v>
      </c>
      <c r="J182" s="10">
        <v>43895</v>
      </c>
      <c r="K182" s="10">
        <v>43895</v>
      </c>
      <c r="L182" s="34">
        <v>46.02</v>
      </c>
      <c r="M182" s="34">
        <v>2116.92</v>
      </c>
    </row>
    <row r="183" spans="2:13" x14ac:dyDescent="0.25">
      <c r="B183" s="9" t="s">
        <v>198</v>
      </c>
      <c r="C183" s="9">
        <v>257</v>
      </c>
      <c r="D183" s="9" t="s">
        <v>151</v>
      </c>
      <c r="E183" s="9"/>
      <c r="F183" s="9"/>
      <c r="G183" s="14" t="s">
        <v>105</v>
      </c>
      <c r="H183" s="13" t="s">
        <v>4</v>
      </c>
      <c r="I183" s="9">
        <v>0</v>
      </c>
      <c r="J183" s="10">
        <v>43004</v>
      </c>
      <c r="K183" s="10">
        <v>43004</v>
      </c>
      <c r="L183" s="34">
        <v>12.76</v>
      </c>
      <c r="M183" s="34">
        <v>0</v>
      </c>
    </row>
    <row r="184" spans="2:13" x14ac:dyDescent="0.25">
      <c r="B184" s="9" t="s">
        <v>198</v>
      </c>
      <c r="C184" s="9">
        <v>258</v>
      </c>
      <c r="D184" s="9" t="s">
        <v>151</v>
      </c>
      <c r="E184" s="9"/>
      <c r="F184" s="9"/>
      <c r="G184" s="14" t="s">
        <v>104</v>
      </c>
      <c r="H184" s="13" t="s">
        <v>4</v>
      </c>
      <c r="I184" s="9">
        <v>63</v>
      </c>
      <c r="J184" s="10">
        <v>43895</v>
      </c>
      <c r="K184" s="10">
        <v>43895</v>
      </c>
      <c r="L184" s="34">
        <v>15.93</v>
      </c>
      <c r="M184" s="34">
        <v>1003.59</v>
      </c>
    </row>
    <row r="185" spans="2:13" x14ac:dyDescent="0.25">
      <c r="B185" s="9" t="s">
        <v>198</v>
      </c>
      <c r="C185" s="9">
        <v>264</v>
      </c>
      <c r="D185" s="9" t="s">
        <v>151</v>
      </c>
      <c r="E185" s="9"/>
      <c r="F185" s="9"/>
      <c r="G185" s="14" t="s">
        <v>108</v>
      </c>
      <c r="H185" s="13" t="s">
        <v>4</v>
      </c>
      <c r="I185" s="9">
        <v>21</v>
      </c>
      <c r="J185" s="10">
        <v>43900</v>
      </c>
      <c r="K185" s="10">
        <v>43900</v>
      </c>
      <c r="L185" s="34">
        <v>104.2766</v>
      </c>
      <c r="M185" s="34">
        <v>2189.8085999999998</v>
      </c>
    </row>
    <row r="186" spans="2:13" x14ac:dyDescent="0.25">
      <c r="B186" s="9" t="s">
        <v>198</v>
      </c>
      <c r="C186" s="9">
        <v>265</v>
      </c>
      <c r="D186" s="9" t="s">
        <v>151</v>
      </c>
      <c r="E186" s="9"/>
      <c r="F186" s="9"/>
      <c r="G186" s="14" t="s">
        <v>195</v>
      </c>
      <c r="H186" s="13" t="s">
        <v>4</v>
      </c>
      <c r="I186" s="9">
        <v>40</v>
      </c>
      <c r="J186" s="10">
        <v>43900</v>
      </c>
      <c r="K186" s="10">
        <v>43900</v>
      </c>
      <c r="L186" s="34">
        <v>104.2766</v>
      </c>
      <c r="M186" s="34">
        <v>4171.0640000000003</v>
      </c>
    </row>
    <row r="187" spans="2:13" x14ac:dyDescent="0.25">
      <c r="B187" s="9" t="s">
        <v>198</v>
      </c>
      <c r="C187" s="9">
        <v>266</v>
      </c>
      <c r="D187" s="9" t="s">
        <v>151</v>
      </c>
      <c r="E187" s="9"/>
      <c r="F187" s="9"/>
      <c r="G187" s="14" t="s">
        <v>109</v>
      </c>
      <c r="H187" s="13" t="s">
        <v>4</v>
      </c>
      <c r="I187" s="9">
        <v>35</v>
      </c>
      <c r="J187" s="10">
        <v>43900</v>
      </c>
      <c r="K187" s="10">
        <v>43900</v>
      </c>
      <c r="L187" s="34">
        <v>104.2766</v>
      </c>
      <c r="M187" s="34">
        <v>3649.681</v>
      </c>
    </row>
    <row r="188" spans="2:13" x14ac:dyDescent="0.25">
      <c r="B188" s="9" t="s">
        <v>198</v>
      </c>
      <c r="C188" s="9">
        <v>271</v>
      </c>
      <c r="D188" s="9" t="s">
        <v>151</v>
      </c>
      <c r="E188" s="9"/>
      <c r="F188" s="9"/>
      <c r="G188" s="14" t="s">
        <v>113</v>
      </c>
      <c r="H188" s="13" t="s">
        <v>4</v>
      </c>
      <c r="I188" s="9">
        <v>12</v>
      </c>
      <c r="J188" s="10">
        <v>43895</v>
      </c>
      <c r="K188" s="10">
        <v>43895</v>
      </c>
      <c r="L188" s="34">
        <v>16.52</v>
      </c>
      <c r="M188" s="34">
        <v>198.24</v>
      </c>
    </row>
    <row r="189" spans="2:13" x14ac:dyDescent="0.25">
      <c r="B189" s="9" t="s">
        <v>198</v>
      </c>
      <c r="C189" s="9">
        <v>272</v>
      </c>
      <c r="D189" s="9" t="s">
        <v>151</v>
      </c>
      <c r="E189" s="9"/>
      <c r="F189" s="9"/>
      <c r="G189" s="14" t="s">
        <v>114</v>
      </c>
      <c r="H189" s="13" t="s">
        <v>4</v>
      </c>
      <c r="I189" s="9">
        <v>115</v>
      </c>
      <c r="J189" s="10">
        <v>42914</v>
      </c>
      <c r="K189" s="10">
        <v>42914</v>
      </c>
      <c r="L189" s="34">
        <v>4.01</v>
      </c>
      <c r="M189" s="34">
        <v>461.15</v>
      </c>
    </row>
    <row r="190" spans="2:13" x14ac:dyDescent="0.25">
      <c r="B190" s="9" t="s">
        <v>198</v>
      </c>
      <c r="C190" s="9">
        <v>274</v>
      </c>
      <c r="D190" s="9" t="s">
        <v>151</v>
      </c>
      <c r="E190" s="9"/>
      <c r="F190" s="9"/>
      <c r="G190" s="14" t="s">
        <v>115</v>
      </c>
      <c r="H190" s="13" t="s">
        <v>4</v>
      </c>
      <c r="I190" s="9">
        <v>34</v>
      </c>
      <c r="J190" s="10">
        <v>42914</v>
      </c>
      <c r="K190" s="10">
        <v>42914</v>
      </c>
      <c r="L190" s="34">
        <v>11.8</v>
      </c>
      <c r="M190" s="34">
        <v>401.20000000000005</v>
      </c>
    </row>
    <row r="191" spans="2:13" x14ac:dyDescent="0.25">
      <c r="B191" s="9" t="s">
        <v>198</v>
      </c>
      <c r="C191" s="9">
        <v>276</v>
      </c>
      <c r="D191" s="9" t="s">
        <v>151</v>
      </c>
      <c r="E191" s="9"/>
      <c r="F191" s="9"/>
      <c r="G191" s="14" t="s">
        <v>116</v>
      </c>
      <c r="H191" s="13" t="s">
        <v>4</v>
      </c>
      <c r="I191" s="9">
        <v>10</v>
      </c>
      <c r="J191" s="10">
        <v>43900</v>
      </c>
      <c r="K191" s="10">
        <v>43900</v>
      </c>
      <c r="L191" s="34">
        <v>46.291400000000003</v>
      </c>
      <c r="M191" s="34">
        <v>462.91400000000004</v>
      </c>
    </row>
    <row r="192" spans="2:13" ht="30" x14ac:dyDescent="0.25">
      <c r="B192" s="9" t="s">
        <v>198</v>
      </c>
      <c r="C192" s="9">
        <v>277</v>
      </c>
      <c r="D192" s="9" t="s">
        <v>151</v>
      </c>
      <c r="E192" s="9"/>
      <c r="F192" s="9"/>
      <c r="G192" s="14" t="s">
        <v>117</v>
      </c>
      <c r="H192" s="13" t="s">
        <v>4</v>
      </c>
      <c r="I192" s="9">
        <v>1593</v>
      </c>
      <c r="J192" s="10">
        <v>43588</v>
      </c>
      <c r="K192" s="10">
        <v>43588</v>
      </c>
      <c r="L192" s="34">
        <v>5</v>
      </c>
      <c r="M192" s="34">
        <v>7965</v>
      </c>
    </row>
    <row r="193" spans="2:13" ht="30" x14ac:dyDescent="0.25">
      <c r="B193" s="9" t="s">
        <v>198</v>
      </c>
      <c r="C193" s="9">
        <v>278</v>
      </c>
      <c r="D193" s="9" t="s">
        <v>151</v>
      </c>
      <c r="E193" s="9"/>
      <c r="F193" s="9"/>
      <c r="G193" s="14" t="s">
        <v>118</v>
      </c>
      <c r="H193" s="13" t="s">
        <v>4</v>
      </c>
      <c r="I193" s="9">
        <v>450</v>
      </c>
      <c r="J193" s="10">
        <v>41818</v>
      </c>
      <c r="K193" s="10">
        <v>41818</v>
      </c>
      <c r="L193" s="34">
        <v>5.8</v>
      </c>
      <c r="M193" s="34">
        <v>2610</v>
      </c>
    </row>
    <row r="194" spans="2:13" ht="30" x14ac:dyDescent="0.25">
      <c r="B194" s="9" t="s">
        <v>198</v>
      </c>
      <c r="C194" s="9">
        <v>289</v>
      </c>
      <c r="D194" s="9" t="s">
        <v>151</v>
      </c>
      <c r="E194" s="9"/>
      <c r="F194" s="9"/>
      <c r="G194" s="14" t="s">
        <v>123</v>
      </c>
      <c r="H194" s="13" t="s">
        <v>4</v>
      </c>
      <c r="I194" s="9">
        <v>13</v>
      </c>
      <c r="J194" s="10">
        <v>43248</v>
      </c>
      <c r="K194" s="10">
        <v>43248</v>
      </c>
      <c r="L194" s="34">
        <v>57.63</v>
      </c>
      <c r="M194" s="34">
        <v>749.19</v>
      </c>
    </row>
    <row r="195" spans="2:13" x14ac:dyDescent="0.25">
      <c r="B195" s="9" t="s">
        <v>198</v>
      </c>
      <c r="C195" s="9">
        <v>291</v>
      </c>
      <c r="D195" s="9" t="s">
        <v>151</v>
      </c>
      <c r="E195" s="9"/>
      <c r="F195" s="9"/>
      <c r="G195" s="14" t="s">
        <v>189</v>
      </c>
      <c r="H195" s="13" t="s">
        <v>4</v>
      </c>
      <c r="I195" s="9">
        <v>21</v>
      </c>
      <c r="J195" s="10">
        <v>43900</v>
      </c>
      <c r="K195" s="10">
        <v>43900</v>
      </c>
      <c r="L195" s="34">
        <v>81.42</v>
      </c>
      <c r="M195" s="34">
        <v>1709.82</v>
      </c>
    </row>
    <row r="196" spans="2:13" x14ac:dyDescent="0.25">
      <c r="B196" s="9" t="s">
        <v>198</v>
      </c>
      <c r="C196" s="9">
        <v>301</v>
      </c>
      <c r="D196" s="9" t="s">
        <v>151</v>
      </c>
      <c r="E196" s="9"/>
      <c r="F196" s="9"/>
      <c r="G196" s="14" t="s">
        <v>190</v>
      </c>
      <c r="H196" s="13" t="s">
        <v>4</v>
      </c>
      <c r="I196" s="9">
        <v>32</v>
      </c>
      <c r="J196" s="10">
        <v>43900</v>
      </c>
      <c r="K196" s="10">
        <v>43900</v>
      </c>
      <c r="L196" s="34">
        <v>104.2766</v>
      </c>
      <c r="M196" s="34">
        <v>3336.8512000000001</v>
      </c>
    </row>
    <row r="197" spans="2:13" x14ac:dyDescent="0.25">
      <c r="B197" s="9" t="s">
        <v>198</v>
      </c>
      <c r="C197" s="9">
        <v>302</v>
      </c>
      <c r="D197" s="9" t="s">
        <v>151</v>
      </c>
      <c r="E197" s="9"/>
      <c r="F197" s="9"/>
      <c r="G197" s="14" t="s">
        <v>191</v>
      </c>
      <c r="H197" s="13" t="s">
        <v>4</v>
      </c>
      <c r="I197" s="9">
        <v>26</v>
      </c>
      <c r="J197" s="10">
        <v>43900</v>
      </c>
      <c r="K197" s="10">
        <v>43900</v>
      </c>
      <c r="L197" s="34">
        <v>104.2766</v>
      </c>
      <c r="M197" s="34">
        <v>2711.1916000000001</v>
      </c>
    </row>
    <row r="198" spans="2:13" x14ac:dyDescent="0.25">
      <c r="B198" s="9" t="s">
        <v>198</v>
      </c>
      <c r="C198" s="9">
        <v>303</v>
      </c>
      <c r="D198" s="9" t="s">
        <v>151</v>
      </c>
      <c r="E198" s="9"/>
      <c r="F198" s="9"/>
      <c r="G198" s="14" t="s">
        <v>192</v>
      </c>
      <c r="H198" s="13" t="s">
        <v>4</v>
      </c>
      <c r="I198" s="9">
        <v>4</v>
      </c>
      <c r="J198" s="10">
        <v>43592</v>
      </c>
      <c r="K198" s="10">
        <v>43592</v>
      </c>
      <c r="L198" s="34">
        <v>25</v>
      </c>
      <c r="M198" s="34">
        <v>100</v>
      </c>
    </row>
    <row r="199" spans="2:13" ht="16.5" thickBot="1" x14ac:dyDescent="0.3">
      <c r="M199" s="72">
        <f>SUM(M140:M198)</f>
        <v>116065.69432000002</v>
      </c>
    </row>
    <row r="200" spans="2:13" ht="15.75" thickTop="1" x14ac:dyDescent="0.25"/>
    <row r="201" spans="2:13" x14ac:dyDescent="0.25">
      <c r="B201" s="9" t="s">
        <v>357</v>
      </c>
      <c r="C201" s="9">
        <v>209</v>
      </c>
      <c r="D201" s="9" t="s">
        <v>151</v>
      </c>
      <c r="E201" s="9"/>
      <c r="F201" s="9"/>
      <c r="G201" s="14" t="s">
        <v>194</v>
      </c>
      <c r="H201" s="13" t="s">
        <v>13</v>
      </c>
      <c r="I201" s="9">
        <v>235</v>
      </c>
      <c r="J201" s="10">
        <v>43977</v>
      </c>
      <c r="K201" s="10">
        <v>43977</v>
      </c>
      <c r="L201" s="34">
        <v>600</v>
      </c>
      <c r="M201" s="34">
        <v>141000</v>
      </c>
    </row>
    <row r="202" spans="2:13" x14ac:dyDescent="0.25">
      <c r="B202" s="9" t="s">
        <v>357</v>
      </c>
      <c r="C202" s="9">
        <v>307</v>
      </c>
      <c r="D202" s="9" t="s">
        <v>151</v>
      </c>
      <c r="E202" s="9"/>
      <c r="F202" s="9"/>
      <c r="G202" s="14" t="s">
        <v>358</v>
      </c>
      <c r="H202" s="73" t="s">
        <v>4</v>
      </c>
      <c r="I202" s="74">
        <v>50</v>
      </c>
      <c r="J202" s="10">
        <v>44365</v>
      </c>
      <c r="K202" s="10">
        <v>44365</v>
      </c>
      <c r="L202" s="75">
        <v>200.6</v>
      </c>
      <c r="M202" s="30">
        <v>10030</v>
      </c>
    </row>
    <row r="203" spans="2:13" ht="16.5" thickBot="1" x14ac:dyDescent="0.3">
      <c r="M203" s="72">
        <f>SUM(M201:M202)</f>
        <v>151030</v>
      </c>
    </row>
    <row r="204" spans="2:13" ht="15.75" thickTop="1" x14ac:dyDescent="0.25"/>
    <row r="205" spans="2:13" ht="16.5" thickBot="1" x14ac:dyDescent="0.3">
      <c r="B205" s="9" t="s">
        <v>197</v>
      </c>
      <c r="C205" s="9">
        <v>100</v>
      </c>
      <c r="D205" s="9" t="s">
        <v>151</v>
      </c>
      <c r="E205" s="9"/>
      <c r="F205" s="9"/>
      <c r="G205" s="14" t="s">
        <v>164</v>
      </c>
      <c r="H205" s="13" t="s">
        <v>4</v>
      </c>
      <c r="I205" s="9">
        <v>11</v>
      </c>
      <c r="J205" s="10">
        <v>43588</v>
      </c>
      <c r="K205" s="10">
        <v>43588</v>
      </c>
      <c r="L205" s="30">
        <v>110</v>
      </c>
      <c r="M205" s="71">
        <v>1210</v>
      </c>
    </row>
    <row r="206" spans="2:13" ht="15.75" thickTop="1" x14ac:dyDescent="0.25"/>
    <row r="208" spans="2:13" x14ac:dyDescent="0.25">
      <c r="B208" s="9" t="s">
        <v>280</v>
      </c>
      <c r="C208" s="9">
        <v>111</v>
      </c>
      <c r="D208" s="9" t="s">
        <v>151</v>
      </c>
      <c r="E208" s="9"/>
      <c r="F208" s="9"/>
      <c r="G208" s="14" t="s">
        <v>209</v>
      </c>
      <c r="H208" s="13" t="s">
        <v>4</v>
      </c>
      <c r="I208" s="9">
        <v>21</v>
      </c>
      <c r="J208" s="10">
        <v>43592</v>
      </c>
      <c r="K208" s="10">
        <v>43592</v>
      </c>
      <c r="L208" s="34">
        <v>112</v>
      </c>
      <c r="M208" s="34">
        <v>2352</v>
      </c>
    </row>
    <row r="209" spans="2:13" x14ac:dyDescent="0.25">
      <c r="B209" s="9" t="s">
        <v>280</v>
      </c>
      <c r="C209" s="9">
        <v>247</v>
      </c>
      <c r="D209" s="9" t="s">
        <v>151</v>
      </c>
      <c r="E209" s="9"/>
      <c r="F209" s="9"/>
      <c r="G209" s="14" t="s">
        <v>214</v>
      </c>
      <c r="H209" s="13" t="s">
        <v>74</v>
      </c>
      <c r="I209" s="9">
        <v>11</v>
      </c>
      <c r="J209" s="10">
        <v>43588</v>
      </c>
      <c r="K209" s="10">
        <v>43588</v>
      </c>
      <c r="L209" s="34">
        <v>64.62</v>
      </c>
      <c r="M209" s="34">
        <v>710.82</v>
      </c>
    </row>
    <row r="210" spans="2:13" ht="16.5" thickBot="1" x14ac:dyDescent="0.3">
      <c r="M210" s="72">
        <f>SUM(M208:M209)</f>
        <v>3062.82</v>
      </c>
    </row>
    <row r="211" spans="2:13" ht="15.75" thickTop="1" x14ac:dyDescent="0.25"/>
    <row r="212" spans="2:13" x14ac:dyDescent="0.25">
      <c r="B212" s="9" t="s">
        <v>200</v>
      </c>
      <c r="C212" s="9">
        <v>139</v>
      </c>
      <c r="D212" s="9" t="s">
        <v>151</v>
      </c>
      <c r="E212" s="9"/>
      <c r="F212" s="9"/>
      <c r="G212" s="14" t="s">
        <v>27</v>
      </c>
      <c r="H212" s="13" t="s">
        <v>4</v>
      </c>
      <c r="I212" s="9">
        <v>6</v>
      </c>
      <c r="J212" s="10">
        <v>43248</v>
      </c>
      <c r="K212" s="10">
        <v>43248</v>
      </c>
      <c r="L212" s="34">
        <v>19.28</v>
      </c>
      <c r="M212" s="34">
        <v>115.68</v>
      </c>
    </row>
    <row r="213" spans="2:13" x14ac:dyDescent="0.25">
      <c r="B213" s="9" t="s">
        <v>200</v>
      </c>
      <c r="C213" s="9">
        <v>207</v>
      </c>
      <c r="D213" s="9" t="s">
        <v>151</v>
      </c>
      <c r="E213" s="9"/>
      <c r="F213" s="9"/>
      <c r="G213" s="14" t="s">
        <v>73</v>
      </c>
      <c r="H213" s="13" t="s">
        <v>74</v>
      </c>
      <c r="I213" s="9">
        <v>1</v>
      </c>
      <c r="J213" s="10">
        <v>43971</v>
      </c>
      <c r="K213" s="10">
        <v>43971</v>
      </c>
      <c r="L213" s="34">
        <v>38.94</v>
      </c>
      <c r="M213" s="34">
        <v>38.94</v>
      </c>
    </row>
    <row r="214" spans="2:13" x14ac:dyDescent="0.25">
      <c r="B214" s="9" t="s">
        <v>200</v>
      </c>
      <c r="C214" s="9">
        <v>296</v>
      </c>
      <c r="D214" s="9" t="s">
        <v>151</v>
      </c>
      <c r="E214" s="9"/>
      <c r="F214" s="9"/>
      <c r="G214" s="14" t="s">
        <v>171</v>
      </c>
      <c r="H214" s="13" t="s">
        <v>138</v>
      </c>
      <c r="I214" s="9">
        <v>1</v>
      </c>
      <c r="J214" s="10">
        <v>43019</v>
      </c>
      <c r="K214" s="10">
        <v>43019</v>
      </c>
      <c r="L214" s="34">
        <v>300</v>
      </c>
      <c r="M214" s="34">
        <v>300</v>
      </c>
    </row>
    <row r="215" spans="2:13" ht="15.75" x14ac:dyDescent="0.25">
      <c r="M215" s="76">
        <f>SUM(M212:M214)</f>
        <v>454.62</v>
      </c>
    </row>
    <row r="217" spans="2:13" ht="16.5" thickBot="1" x14ac:dyDescent="0.3">
      <c r="M217" s="72">
        <f>M9+M15+M18+M23+M68+M72+M74+M105++M109+M112+M114+M116+M138+M199+M203+M205+M210+M215+M64</f>
        <v>1533731.67992</v>
      </c>
    </row>
    <row r="218" spans="2:13" ht="15.75" thickTop="1" x14ac:dyDescent="0.25"/>
  </sheetData>
  <mergeCells count="4">
    <mergeCell ref="B2:L2"/>
    <mergeCell ref="B3:L3"/>
    <mergeCell ref="B4:L4"/>
    <mergeCell ref="B5:L5"/>
  </mergeCells>
  <conditionalFormatting sqref="I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J8:K10 J12:K14 J20:K22 J24:K63 J77:K104 J111:K111 J119:K137 J140:K198 J208:K209 J212:K214">
    <cfRule type="cellIs" dxfId="141" priority="10" stopIfTrue="1" operator="equal">
      <formula>"solicitar material"</formula>
    </cfRule>
  </conditionalFormatting>
  <conditionalFormatting sqref="J18:K18">
    <cfRule type="cellIs" dxfId="140" priority="9" stopIfTrue="1" operator="equal">
      <formula>"solicitar material"</formula>
    </cfRule>
  </conditionalFormatting>
  <conditionalFormatting sqref="J66:K67">
    <cfRule type="cellIs" dxfId="139" priority="8" stopIfTrue="1" operator="equal">
      <formula>"solicitar material"</formula>
    </cfRule>
  </conditionalFormatting>
  <conditionalFormatting sqref="J70:K71">
    <cfRule type="cellIs" dxfId="138" priority="7" stopIfTrue="1" operator="equal">
      <formula>"solicitar material"</formula>
    </cfRule>
  </conditionalFormatting>
  <conditionalFormatting sqref="J74:K74">
    <cfRule type="cellIs" dxfId="137" priority="6" stopIfTrue="1" operator="equal">
      <formula>"solicitar material"</formula>
    </cfRule>
  </conditionalFormatting>
  <conditionalFormatting sqref="J107:K108">
    <cfRule type="cellIs" dxfId="136" priority="5" stopIfTrue="1" operator="equal">
      <formula>"solicitar material"</formula>
    </cfRule>
  </conditionalFormatting>
  <conditionalFormatting sqref="J114:K114">
    <cfRule type="cellIs" dxfId="135" priority="4" stopIfTrue="1" operator="equal">
      <formula>"solicitar material"</formula>
    </cfRule>
  </conditionalFormatting>
  <conditionalFormatting sqref="J116:K116">
    <cfRule type="cellIs" dxfId="134" priority="3" stopIfTrue="1" operator="equal">
      <formula>"solicitar material"</formula>
    </cfRule>
  </conditionalFormatting>
  <conditionalFormatting sqref="J201:K202">
    <cfRule type="cellIs" dxfId="133" priority="2" stopIfTrue="1" operator="equal">
      <formula>"solicitar material"</formula>
    </cfRule>
  </conditionalFormatting>
  <conditionalFormatting sqref="J205:K205">
    <cfRule type="cellIs" dxfId="132" priority="1" stopIfTrue="1" operator="equal">
      <formula>"solicitar material"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9.42578125" customWidth="1"/>
    <col min="3" max="3" width="26.140625" customWidth="1"/>
    <col min="6" max="6" width="16.28515625" customWidth="1"/>
    <col min="7" max="7" width="16" customWidth="1"/>
    <col min="8" max="8" width="14.85546875" customWidth="1"/>
    <col min="9" max="9" width="27.7109375" customWidth="1"/>
  </cols>
  <sheetData>
    <row r="3" spans="1:11" ht="15.75" x14ac:dyDescent="0.25">
      <c r="A3" s="41" t="s">
        <v>286</v>
      </c>
      <c r="B3" t="s">
        <v>359</v>
      </c>
      <c r="C3" t="s">
        <v>360</v>
      </c>
      <c r="D3" t="s">
        <v>92</v>
      </c>
      <c r="E3" s="6">
        <v>15</v>
      </c>
      <c r="F3" s="43">
        <v>1200</v>
      </c>
      <c r="G3" s="78">
        <v>1416</v>
      </c>
      <c r="H3" s="43">
        <v>21240</v>
      </c>
      <c r="I3" s="79">
        <v>44384</v>
      </c>
      <c r="J3" t="s">
        <v>361</v>
      </c>
      <c r="K3" t="s">
        <v>362</v>
      </c>
    </row>
    <row r="4" spans="1:11" ht="15.75" x14ac:dyDescent="0.25">
      <c r="A4" s="41" t="s">
        <v>286</v>
      </c>
      <c r="B4" t="s">
        <v>363</v>
      </c>
      <c r="C4" t="s">
        <v>360</v>
      </c>
      <c r="D4" t="s">
        <v>92</v>
      </c>
      <c r="E4" s="6">
        <v>20</v>
      </c>
      <c r="F4" s="43">
        <v>370</v>
      </c>
      <c r="G4" s="78">
        <v>436.6</v>
      </c>
      <c r="H4" s="43">
        <v>8732</v>
      </c>
      <c r="I4" s="79">
        <v>44384</v>
      </c>
      <c r="J4" t="s">
        <v>361</v>
      </c>
      <c r="K4" t="s">
        <v>362</v>
      </c>
    </row>
    <row r="5" spans="1:11" ht="15.75" x14ac:dyDescent="0.25">
      <c r="A5" s="41" t="s">
        <v>286</v>
      </c>
      <c r="B5" t="s">
        <v>364</v>
      </c>
      <c r="C5" t="s">
        <v>365</v>
      </c>
      <c r="D5" t="s">
        <v>13</v>
      </c>
      <c r="E5" s="6">
        <v>20</v>
      </c>
      <c r="F5" s="43">
        <v>188</v>
      </c>
      <c r="G5" s="78">
        <v>221.84</v>
      </c>
      <c r="H5" s="43">
        <v>4436.8</v>
      </c>
      <c r="I5" s="79">
        <v>44392</v>
      </c>
      <c r="J5" t="s">
        <v>361</v>
      </c>
      <c r="K5" t="s">
        <v>366</v>
      </c>
    </row>
    <row r="6" spans="1:11" ht="15.75" thickBot="1" x14ac:dyDescent="0.3">
      <c r="H6" s="80">
        <f>SUM(H3:H5)</f>
        <v>34408.800000000003</v>
      </c>
    </row>
    <row r="7" spans="1:11" ht="15.75" thickTop="1" x14ac:dyDescent="0.25"/>
    <row r="8" spans="1:11" ht="15.75" x14ac:dyDescent="0.25">
      <c r="A8" s="41" t="s">
        <v>287</v>
      </c>
      <c r="B8" t="s">
        <v>367</v>
      </c>
      <c r="C8" t="s">
        <v>360</v>
      </c>
      <c r="D8" t="s">
        <v>4</v>
      </c>
      <c r="E8" s="6">
        <v>12</v>
      </c>
      <c r="F8" s="43">
        <v>800</v>
      </c>
      <c r="G8" s="78">
        <v>944</v>
      </c>
      <c r="H8" s="43">
        <v>11328</v>
      </c>
      <c r="I8" s="79">
        <v>44385</v>
      </c>
      <c r="J8" t="s">
        <v>361</v>
      </c>
      <c r="K8" t="s">
        <v>368</v>
      </c>
    </row>
    <row r="9" spans="1:11" ht="15.75" x14ac:dyDescent="0.25">
      <c r="A9" s="41" t="s">
        <v>287</v>
      </c>
      <c r="B9" t="s">
        <v>369</v>
      </c>
      <c r="C9" t="s">
        <v>360</v>
      </c>
      <c r="D9" t="s">
        <v>4</v>
      </c>
      <c r="E9" s="6">
        <v>9</v>
      </c>
      <c r="F9" s="43">
        <v>98</v>
      </c>
      <c r="G9" s="43">
        <v>115.64</v>
      </c>
      <c r="H9" s="43">
        <v>1040.76</v>
      </c>
      <c r="I9" s="79">
        <v>44392</v>
      </c>
      <c r="J9" t="s">
        <v>361</v>
      </c>
      <c r="K9" t="s">
        <v>370</v>
      </c>
    </row>
    <row r="10" spans="1:11" ht="15.75" thickBot="1" x14ac:dyDescent="0.3">
      <c r="H10" s="80">
        <f>SUM(H8:H9)</f>
        <v>12368.76</v>
      </c>
    </row>
    <row r="11" spans="1:11" ht="15.75" thickTop="1" x14ac:dyDescent="0.25">
      <c r="H11" s="81"/>
    </row>
    <row r="12" spans="1:11" ht="16.5" thickBot="1" x14ac:dyDescent="0.3">
      <c r="A12" s="41" t="s">
        <v>199</v>
      </c>
      <c r="B12" t="s">
        <v>371</v>
      </c>
      <c r="C12" t="s">
        <v>360</v>
      </c>
      <c r="D12" t="s">
        <v>4</v>
      </c>
      <c r="E12" s="6">
        <v>30</v>
      </c>
      <c r="F12" s="43">
        <v>75</v>
      </c>
      <c r="G12" s="78">
        <v>88.5</v>
      </c>
      <c r="H12" s="82">
        <v>2655</v>
      </c>
      <c r="I12" s="79">
        <v>44384</v>
      </c>
      <c r="J12" t="s">
        <v>361</v>
      </c>
      <c r="K12" t="s">
        <v>362</v>
      </c>
    </row>
    <row r="13" spans="1:11" ht="16.5" thickTop="1" x14ac:dyDescent="0.25">
      <c r="A13" s="83"/>
      <c r="E13" s="6"/>
      <c r="F13" s="81"/>
      <c r="G13" s="81"/>
      <c r="H13" s="84" t="s">
        <v>372</v>
      </c>
      <c r="I13" s="79"/>
    </row>
    <row r="15" spans="1:11" ht="16.5" thickBot="1" x14ac:dyDescent="0.3">
      <c r="A15" s="41" t="s">
        <v>348</v>
      </c>
      <c r="B15" t="s">
        <v>373</v>
      </c>
      <c r="C15" t="s">
        <v>360</v>
      </c>
      <c r="D15" t="s">
        <v>4</v>
      </c>
      <c r="E15" s="6">
        <v>12</v>
      </c>
      <c r="F15" s="43">
        <v>155</v>
      </c>
      <c r="G15" s="78">
        <v>182.9</v>
      </c>
      <c r="H15" s="82">
        <v>2194.8000000000002</v>
      </c>
      <c r="I15" s="79">
        <v>44384</v>
      </c>
      <c r="J15" t="s">
        <v>361</v>
      </c>
      <c r="K15" t="s">
        <v>362</v>
      </c>
    </row>
    <row r="16" spans="1:11" ht="16.5" thickTop="1" x14ac:dyDescent="0.25">
      <c r="A16" s="83"/>
      <c r="E16" s="6"/>
      <c r="F16" s="81"/>
      <c r="G16" s="81"/>
      <c r="H16" s="84" t="s">
        <v>372</v>
      </c>
      <c r="I16" s="79"/>
    </row>
    <row r="18" spans="1:11" ht="15.75" x14ac:dyDescent="0.25">
      <c r="A18" s="41" t="s">
        <v>201</v>
      </c>
      <c r="B18" t="s">
        <v>374</v>
      </c>
      <c r="C18" t="s">
        <v>360</v>
      </c>
      <c r="D18" t="s">
        <v>13</v>
      </c>
      <c r="E18" s="6">
        <v>20</v>
      </c>
      <c r="F18" s="43">
        <v>299.75</v>
      </c>
      <c r="G18" s="78">
        <v>353.70499999999998</v>
      </c>
      <c r="H18" s="43">
        <v>7074.0999999999995</v>
      </c>
      <c r="I18" s="79">
        <v>44384</v>
      </c>
      <c r="J18" t="s">
        <v>361</v>
      </c>
      <c r="K18" t="s">
        <v>362</v>
      </c>
    </row>
    <row r="19" spans="1:11" ht="15.75" x14ac:dyDescent="0.25">
      <c r="A19" s="41" t="s">
        <v>201</v>
      </c>
      <c r="B19" t="s">
        <v>375</v>
      </c>
      <c r="C19" t="s">
        <v>360</v>
      </c>
      <c r="D19" t="s">
        <v>13</v>
      </c>
      <c r="E19" s="6">
        <v>25</v>
      </c>
      <c r="F19" s="43">
        <v>414</v>
      </c>
      <c r="G19" s="78">
        <v>488.52</v>
      </c>
      <c r="H19" s="43">
        <v>12213</v>
      </c>
      <c r="I19" s="79">
        <v>44384</v>
      </c>
      <c r="J19" t="s">
        <v>361</v>
      </c>
      <c r="K19" t="s">
        <v>362</v>
      </c>
    </row>
    <row r="20" spans="1:11" ht="15.75" x14ac:dyDescent="0.25">
      <c r="A20" s="41" t="s">
        <v>201</v>
      </c>
      <c r="B20" t="s">
        <v>223</v>
      </c>
      <c r="C20" t="s">
        <v>360</v>
      </c>
      <c r="D20" t="s">
        <v>4</v>
      </c>
      <c r="E20" s="6">
        <v>50</v>
      </c>
      <c r="F20" s="43">
        <v>342</v>
      </c>
      <c r="G20" s="78">
        <v>403.56</v>
      </c>
      <c r="H20" s="43">
        <v>20178</v>
      </c>
      <c r="I20" s="79">
        <v>44385</v>
      </c>
      <c r="J20" t="s">
        <v>361</v>
      </c>
      <c r="K20" t="s">
        <v>368</v>
      </c>
    </row>
    <row r="21" spans="1:11" ht="15.75" x14ac:dyDescent="0.25">
      <c r="A21" s="41" t="s">
        <v>201</v>
      </c>
      <c r="B21" t="s">
        <v>376</v>
      </c>
      <c r="C21" t="s">
        <v>360</v>
      </c>
      <c r="D21" t="s">
        <v>377</v>
      </c>
      <c r="E21" s="6">
        <v>32</v>
      </c>
      <c r="F21" s="43">
        <v>158</v>
      </c>
      <c r="G21" s="78">
        <v>186.44</v>
      </c>
      <c r="H21" s="43">
        <v>5966.08</v>
      </c>
      <c r="I21" s="79">
        <v>44389</v>
      </c>
      <c r="J21" t="s">
        <v>361</v>
      </c>
      <c r="K21" t="s">
        <v>378</v>
      </c>
    </row>
    <row r="22" spans="1:11" ht="15.75" x14ac:dyDescent="0.25">
      <c r="A22" s="41" t="s">
        <v>201</v>
      </c>
      <c r="B22" t="s">
        <v>379</v>
      </c>
      <c r="C22" t="s">
        <v>365</v>
      </c>
      <c r="D22" t="s">
        <v>4</v>
      </c>
      <c r="E22" s="6">
        <v>10</v>
      </c>
      <c r="F22" s="43">
        <v>242</v>
      </c>
      <c r="G22" s="78">
        <v>285.56</v>
      </c>
      <c r="H22" s="43">
        <v>2855.6</v>
      </c>
      <c r="I22" s="79">
        <v>44392</v>
      </c>
      <c r="J22" t="s">
        <v>361</v>
      </c>
      <c r="K22" t="s">
        <v>366</v>
      </c>
    </row>
    <row r="23" spans="1:11" ht="15.75" thickBot="1" x14ac:dyDescent="0.3">
      <c r="H23" s="80">
        <f>SUM(H18:H22)</f>
        <v>48286.78</v>
      </c>
    </row>
    <row r="24" spans="1:11" ht="15.75" thickTop="1" x14ac:dyDescent="0.25"/>
    <row r="25" spans="1:11" ht="15.75" x14ac:dyDescent="0.25">
      <c r="A25" s="41" t="s">
        <v>198</v>
      </c>
      <c r="B25" t="s">
        <v>380</v>
      </c>
      <c r="C25" t="s">
        <v>360</v>
      </c>
      <c r="D25" t="s">
        <v>136</v>
      </c>
      <c r="E25" s="6">
        <v>20</v>
      </c>
      <c r="F25" s="43">
        <v>69</v>
      </c>
      <c r="G25" s="78">
        <v>81.42</v>
      </c>
      <c r="H25" s="43">
        <v>1628.4</v>
      </c>
      <c r="I25" s="79">
        <v>44384</v>
      </c>
      <c r="J25" t="s">
        <v>361</v>
      </c>
      <c r="K25" t="s">
        <v>362</v>
      </c>
    </row>
    <row r="26" spans="1:11" ht="15.75" x14ac:dyDescent="0.25">
      <c r="A26" s="41" t="s">
        <v>198</v>
      </c>
      <c r="B26" t="s">
        <v>381</v>
      </c>
      <c r="C26" t="s">
        <v>365</v>
      </c>
      <c r="D26" t="s">
        <v>4</v>
      </c>
      <c r="E26" s="6">
        <v>10</v>
      </c>
      <c r="F26" s="43">
        <v>425</v>
      </c>
      <c r="G26" s="78">
        <v>501.5</v>
      </c>
      <c r="H26" s="43">
        <v>5015</v>
      </c>
      <c r="I26" s="79">
        <v>44392</v>
      </c>
      <c r="J26" t="s">
        <v>361</v>
      </c>
      <c r="K26" t="s">
        <v>366</v>
      </c>
    </row>
    <row r="27" spans="1:11" ht="15.75" x14ac:dyDescent="0.25">
      <c r="A27" s="41" t="s">
        <v>198</v>
      </c>
      <c r="B27" t="s">
        <v>382</v>
      </c>
      <c r="C27" t="s">
        <v>365</v>
      </c>
      <c r="D27" t="s">
        <v>13</v>
      </c>
      <c r="E27" s="6">
        <v>1</v>
      </c>
      <c r="F27" s="43">
        <v>1980</v>
      </c>
      <c r="G27" s="78">
        <v>2336.4</v>
      </c>
      <c r="H27" s="43">
        <v>2336.4</v>
      </c>
      <c r="I27" s="79">
        <v>44392</v>
      </c>
      <c r="J27" t="s">
        <v>361</v>
      </c>
      <c r="K27" t="s">
        <v>366</v>
      </c>
    </row>
    <row r="28" spans="1:11" ht="15.75" x14ac:dyDescent="0.25">
      <c r="A28" s="41" t="s">
        <v>198</v>
      </c>
      <c r="B28" t="s">
        <v>383</v>
      </c>
      <c r="C28" t="s">
        <v>365</v>
      </c>
      <c r="D28" t="s">
        <v>4</v>
      </c>
      <c r="E28" s="6">
        <v>20</v>
      </c>
      <c r="F28" s="43">
        <v>116</v>
      </c>
      <c r="G28" s="78">
        <v>136.88</v>
      </c>
      <c r="H28" s="43">
        <v>2737.6</v>
      </c>
      <c r="I28" s="79">
        <v>44392</v>
      </c>
      <c r="J28" t="s">
        <v>361</v>
      </c>
      <c r="K28" t="s">
        <v>366</v>
      </c>
    </row>
    <row r="29" spans="1:11" ht="15.75" x14ac:dyDescent="0.25">
      <c r="A29" s="41" t="s">
        <v>198</v>
      </c>
      <c r="B29" t="s">
        <v>384</v>
      </c>
      <c r="C29" t="s">
        <v>365</v>
      </c>
      <c r="D29" t="s">
        <v>4</v>
      </c>
      <c r="E29" s="6">
        <v>10</v>
      </c>
      <c r="F29" s="43">
        <v>510</v>
      </c>
      <c r="G29" s="78">
        <v>601.79999999999995</v>
      </c>
      <c r="H29" s="43">
        <v>6018</v>
      </c>
      <c r="I29" s="79">
        <v>44392</v>
      </c>
      <c r="J29" t="s">
        <v>361</v>
      </c>
      <c r="K29" t="s">
        <v>366</v>
      </c>
    </row>
    <row r="30" spans="1:11" ht="15.75" x14ac:dyDescent="0.25">
      <c r="A30" s="41" t="s">
        <v>198</v>
      </c>
      <c r="B30" t="s">
        <v>385</v>
      </c>
      <c r="C30" t="s">
        <v>365</v>
      </c>
      <c r="D30" t="s">
        <v>4</v>
      </c>
      <c r="E30" s="6">
        <v>30</v>
      </c>
      <c r="F30" s="43">
        <v>22</v>
      </c>
      <c r="G30" s="78">
        <v>25.96</v>
      </c>
      <c r="H30" s="43">
        <v>778.80000000000007</v>
      </c>
      <c r="I30" s="79">
        <v>44392</v>
      </c>
      <c r="J30" t="s">
        <v>361</v>
      </c>
      <c r="K30" t="s">
        <v>366</v>
      </c>
    </row>
    <row r="31" spans="1:11" ht="15.75" x14ac:dyDescent="0.25">
      <c r="A31" s="41" t="s">
        <v>198</v>
      </c>
      <c r="B31" t="s">
        <v>386</v>
      </c>
      <c r="C31" t="s">
        <v>365</v>
      </c>
      <c r="D31" t="s">
        <v>377</v>
      </c>
      <c r="E31" s="6">
        <v>20</v>
      </c>
      <c r="F31" s="43">
        <v>45</v>
      </c>
      <c r="G31" s="78">
        <v>53.1</v>
      </c>
      <c r="H31" s="43">
        <v>1062</v>
      </c>
      <c r="I31" s="79">
        <v>44392</v>
      </c>
      <c r="J31" t="s">
        <v>361</v>
      </c>
      <c r="K31" t="s">
        <v>366</v>
      </c>
    </row>
    <row r="32" spans="1:11" ht="15.75" x14ac:dyDescent="0.25">
      <c r="A32" s="41" t="s">
        <v>198</v>
      </c>
      <c r="B32" t="s">
        <v>387</v>
      </c>
      <c r="C32" t="s">
        <v>365</v>
      </c>
      <c r="D32" t="s">
        <v>377</v>
      </c>
      <c r="E32" s="6">
        <v>10</v>
      </c>
      <c r="F32" s="43">
        <v>45</v>
      </c>
      <c r="G32" s="78">
        <v>53.1</v>
      </c>
      <c r="H32" s="43">
        <v>531</v>
      </c>
      <c r="I32" s="79">
        <v>44392</v>
      </c>
      <c r="J32" t="s">
        <v>361</v>
      </c>
      <c r="K32" t="s">
        <v>366</v>
      </c>
    </row>
    <row r="33" spans="1:12" ht="15.75" x14ac:dyDescent="0.25">
      <c r="A33" s="41" t="s">
        <v>198</v>
      </c>
      <c r="B33" t="s">
        <v>388</v>
      </c>
      <c r="C33" t="s">
        <v>365</v>
      </c>
      <c r="D33" t="s">
        <v>4</v>
      </c>
      <c r="E33" s="6">
        <v>10</v>
      </c>
      <c r="F33" s="43">
        <v>17</v>
      </c>
      <c r="G33" s="78">
        <v>20.059999999999999</v>
      </c>
      <c r="H33" s="43">
        <v>200.6</v>
      </c>
      <c r="I33" s="79">
        <v>44392</v>
      </c>
      <c r="J33" t="s">
        <v>361</v>
      </c>
      <c r="K33" t="s">
        <v>366</v>
      </c>
    </row>
    <row r="34" spans="1:12" ht="15.75" x14ac:dyDescent="0.25">
      <c r="A34" s="41" t="s">
        <v>198</v>
      </c>
      <c r="B34" t="s">
        <v>389</v>
      </c>
      <c r="C34" t="s">
        <v>365</v>
      </c>
      <c r="D34" t="s">
        <v>13</v>
      </c>
      <c r="E34" s="6">
        <v>10</v>
      </c>
      <c r="F34" s="43">
        <v>15.9</v>
      </c>
      <c r="G34" s="78">
        <v>18.762</v>
      </c>
      <c r="H34" s="43">
        <v>187.62</v>
      </c>
      <c r="I34" s="79">
        <v>44392</v>
      </c>
      <c r="J34" t="s">
        <v>361</v>
      </c>
      <c r="K34" t="s">
        <v>366</v>
      </c>
    </row>
    <row r="35" spans="1:12" ht="15.75" x14ac:dyDescent="0.25">
      <c r="A35" s="41" t="s">
        <v>198</v>
      </c>
      <c r="B35" t="s">
        <v>390</v>
      </c>
      <c r="C35" t="s">
        <v>365</v>
      </c>
      <c r="D35" t="s">
        <v>13</v>
      </c>
      <c r="E35" s="6">
        <v>30</v>
      </c>
      <c r="F35" s="43">
        <v>37.799999999999997</v>
      </c>
      <c r="G35" s="78">
        <v>44.603999999999999</v>
      </c>
      <c r="H35" s="43">
        <v>1338.12</v>
      </c>
      <c r="I35" s="79">
        <v>44392</v>
      </c>
      <c r="J35" t="s">
        <v>361</v>
      </c>
      <c r="K35" t="s">
        <v>366</v>
      </c>
    </row>
    <row r="36" spans="1:12" ht="15.75" x14ac:dyDescent="0.25">
      <c r="A36" s="41" t="s">
        <v>198</v>
      </c>
      <c r="B36" t="s">
        <v>391</v>
      </c>
      <c r="C36" t="s">
        <v>365</v>
      </c>
      <c r="D36" t="s">
        <v>4</v>
      </c>
      <c r="E36" s="6">
        <v>8</v>
      </c>
      <c r="F36" s="43">
        <v>595</v>
      </c>
      <c r="G36" s="78">
        <v>702.1</v>
      </c>
      <c r="H36" s="43">
        <v>5616.8</v>
      </c>
      <c r="I36" s="79">
        <v>44392</v>
      </c>
      <c r="J36" t="s">
        <v>361</v>
      </c>
      <c r="K36" t="s">
        <v>366</v>
      </c>
      <c r="L36" t="s">
        <v>392</v>
      </c>
    </row>
    <row r="37" spans="1:12" ht="15.75" x14ac:dyDescent="0.25">
      <c r="A37" s="41" t="s">
        <v>198</v>
      </c>
      <c r="B37" t="s">
        <v>386</v>
      </c>
      <c r="C37" t="s">
        <v>365</v>
      </c>
      <c r="D37" t="s">
        <v>377</v>
      </c>
      <c r="E37" s="6">
        <v>25</v>
      </c>
      <c r="F37" s="43">
        <v>45</v>
      </c>
      <c r="G37" s="78">
        <v>53.1</v>
      </c>
      <c r="H37" s="43">
        <v>1327.5</v>
      </c>
      <c r="I37" s="79">
        <v>44392</v>
      </c>
      <c r="J37" t="s">
        <v>361</v>
      </c>
      <c r="K37" t="s">
        <v>366</v>
      </c>
      <c r="L37" t="s">
        <v>393</v>
      </c>
    </row>
    <row r="38" spans="1:12" ht="15.75" thickBot="1" x14ac:dyDescent="0.3">
      <c r="H38" s="80">
        <f>SUM(H25:H37)</f>
        <v>28777.839999999997</v>
      </c>
    </row>
    <row r="39" spans="1:12" ht="15.75" thickTop="1" x14ac:dyDescent="0.25">
      <c r="H39" s="84"/>
    </row>
    <row r="40" spans="1:12" ht="16.5" thickBot="1" x14ac:dyDescent="0.3">
      <c r="A40" s="41" t="s">
        <v>394</v>
      </c>
      <c r="B40" t="s">
        <v>395</v>
      </c>
      <c r="C40" t="s">
        <v>365</v>
      </c>
      <c r="D40" t="s">
        <v>4</v>
      </c>
      <c r="E40" s="6">
        <v>10</v>
      </c>
      <c r="F40" s="43">
        <v>16</v>
      </c>
      <c r="G40" s="78">
        <f>E40*F40*18%</f>
        <v>28.799999999999997</v>
      </c>
      <c r="H40" s="82">
        <f>E40*F40+G40</f>
        <v>188.8</v>
      </c>
      <c r="I40" s="79">
        <v>44392</v>
      </c>
      <c r="J40" t="s">
        <v>361</v>
      </c>
      <c r="K40" t="s">
        <v>366</v>
      </c>
    </row>
    <row r="41" spans="1:12" ht="15.75" thickTop="1" x14ac:dyDescent="0.25"/>
    <row r="42" spans="1:12" ht="16.5" thickBot="1" x14ac:dyDescent="0.3">
      <c r="A42" s="41" t="s">
        <v>357</v>
      </c>
      <c r="B42" t="s">
        <v>227</v>
      </c>
      <c r="C42" t="s">
        <v>396</v>
      </c>
      <c r="D42" t="s">
        <v>4</v>
      </c>
      <c r="E42" s="6">
        <v>3</v>
      </c>
      <c r="F42" s="43">
        <v>1875</v>
      </c>
      <c r="G42" s="78">
        <v>1012.5</v>
      </c>
      <c r="H42" s="82">
        <f>F42*E42+G42</f>
        <v>6637.5</v>
      </c>
      <c r="I42" s="79">
        <v>44385</v>
      </c>
      <c r="J42" t="s">
        <v>361</v>
      </c>
      <c r="K42" t="s">
        <v>397</v>
      </c>
    </row>
    <row r="43" spans="1:12" ht="15.75" thickTop="1" x14ac:dyDescent="0.25"/>
    <row r="45" spans="1:12" ht="15.75" x14ac:dyDescent="0.25">
      <c r="A45" s="41" t="s">
        <v>200</v>
      </c>
      <c r="B45" t="s">
        <v>398</v>
      </c>
      <c r="C45" t="s">
        <v>360</v>
      </c>
      <c r="D45" t="s">
        <v>4</v>
      </c>
      <c r="E45" s="6">
        <v>10</v>
      </c>
      <c r="F45" s="43">
        <v>33</v>
      </c>
      <c r="G45" s="43">
        <v>38.94</v>
      </c>
      <c r="H45" s="43">
        <v>389.4</v>
      </c>
      <c r="I45" s="79">
        <v>44392</v>
      </c>
      <c r="J45" t="s">
        <v>361</v>
      </c>
      <c r="K45" t="s">
        <v>370</v>
      </c>
    </row>
    <row r="46" spans="1:12" ht="15.75" x14ac:dyDescent="0.25">
      <c r="A46" s="41" t="s">
        <v>200</v>
      </c>
      <c r="B46" t="s">
        <v>399</v>
      </c>
      <c r="C46" t="s">
        <v>360</v>
      </c>
      <c r="D46" t="s">
        <v>4</v>
      </c>
      <c r="E46" s="6">
        <v>24</v>
      </c>
      <c r="F46" s="43">
        <v>52</v>
      </c>
      <c r="G46" s="43">
        <v>61.36</v>
      </c>
      <c r="H46" s="43">
        <v>1472.6399999999999</v>
      </c>
      <c r="I46" s="79">
        <v>44392</v>
      </c>
      <c r="J46" t="s">
        <v>361</v>
      </c>
      <c r="K46" t="s">
        <v>370</v>
      </c>
    </row>
    <row r="47" spans="1:12" ht="15.75" thickBot="1" x14ac:dyDescent="0.3">
      <c r="H47" s="80">
        <f>SUM(H45:H46)</f>
        <v>1862.04</v>
      </c>
    </row>
    <row r="48" spans="1:12" ht="30.75" customHeight="1" thickTop="1" thickBot="1" x14ac:dyDescent="0.3">
      <c r="H48" s="80">
        <f>H47+H42+H40+H38+H23+H15+H12+H10+H6</f>
        <v>137380.32</v>
      </c>
    </row>
    <row r="4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"/>
  <sheetViews>
    <sheetView workbookViewId="0">
      <selection activeCell="N7" sqref="N7"/>
    </sheetView>
  </sheetViews>
  <sheetFormatPr baseColWidth="10" defaultColWidth="11.42578125" defaultRowHeight="15" x14ac:dyDescent="0.25"/>
  <cols>
    <col min="2" max="2" width="7.42578125" customWidth="1"/>
    <col min="3" max="3" width="31" customWidth="1"/>
    <col min="4" max="4" width="8.85546875" customWidth="1"/>
    <col min="5" max="5" width="6.5703125" customWidth="1"/>
    <col min="6" max="6" width="16.5703125" customWidth="1"/>
    <col min="7" max="7" width="20.28515625" customWidth="1"/>
    <col min="8" max="8" width="13.140625" customWidth="1"/>
  </cols>
  <sheetData>
    <row r="1" spans="1:10" ht="22.5" x14ac:dyDescent="0.3">
      <c r="A1" s="157" t="s">
        <v>139</v>
      </c>
      <c r="B1" s="157"/>
      <c r="C1" s="157"/>
      <c r="D1" s="157"/>
      <c r="E1" s="157"/>
      <c r="F1" s="157"/>
      <c r="G1" s="157"/>
      <c r="H1" s="157"/>
      <c r="I1" s="157"/>
    </row>
    <row r="2" spans="1:10" ht="18" x14ac:dyDescent="0.25">
      <c r="A2" s="158" t="s">
        <v>140</v>
      </c>
      <c r="B2" s="158"/>
      <c r="C2" s="158"/>
      <c r="D2" s="158"/>
      <c r="E2" s="158"/>
      <c r="F2" s="158"/>
      <c r="G2" s="158"/>
      <c r="H2" s="158"/>
      <c r="I2" s="158"/>
    </row>
    <row r="3" spans="1:10" ht="15.75" x14ac:dyDescent="0.25">
      <c r="A3" s="159"/>
      <c r="B3" s="159"/>
      <c r="C3" s="159"/>
      <c r="D3" s="159"/>
      <c r="E3" s="159"/>
      <c r="F3" s="159"/>
      <c r="G3" s="159"/>
      <c r="H3" s="159"/>
      <c r="I3" s="159"/>
    </row>
    <row r="4" spans="1:10" ht="18" x14ac:dyDescent="0.25">
      <c r="A4" s="160" t="s">
        <v>400</v>
      </c>
      <c r="B4" s="160"/>
      <c r="C4" s="160"/>
      <c r="D4" s="160"/>
      <c r="E4" s="160"/>
      <c r="F4" s="160"/>
      <c r="G4" s="160"/>
      <c r="H4" s="160"/>
      <c r="I4" s="160"/>
    </row>
    <row r="6" spans="1:10" ht="15.75" x14ac:dyDescent="0.25">
      <c r="A6" s="41" t="s">
        <v>202</v>
      </c>
      <c r="B6" s="48">
        <v>125</v>
      </c>
      <c r="C6" t="s">
        <v>211</v>
      </c>
      <c r="D6" s="41" t="s">
        <v>12</v>
      </c>
      <c r="E6" s="41">
        <v>8</v>
      </c>
      <c r="F6" s="47">
        <v>185.58</v>
      </c>
      <c r="G6" s="45">
        <v>1484.64</v>
      </c>
      <c r="H6" s="41" t="s">
        <v>284</v>
      </c>
      <c r="I6" s="41" t="s">
        <v>320</v>
      </c>
      <c r="J6" s="85">
        <v>44384</v>
      </c>
    </row>
    <row r="7" spans="1:10" ht="15.75" x14ac:dyDescent="0.25">
      <c r="A7" s="41" t="s">
        <v>202</v>
      </c>
      <c r="B7" s="41">
        <v>125</v>
      </c>
      <c r="C7" t="s">
        <v>211</v>
      </c>
      <c r="D7" s="41" t="s">
        <v>12</v>
      </c>
      <c r="E7" s="41">
        <v>8</v>
      </c>
      <c r="F7" s="47">
        <v>185.58</v>
      </c>
      <c r="G7" s="45">
        <v>1484.64</v>
      </c>
      <c r="H7" s="41" t="s">
        <v>284</v>
      </c>
      <c r="I7" s="41" t="s">
        <v>320</v>
      </c>
      <c r="J7" s="85">
        <v>44390</v>
      </c>
    </row>
    <row r="8" spans="1:10" ht="15.75" x14ac:dyDescent="0.25">
      <c r="A8" s="41" t="s">
        <v>202</v>
      </c>
      <c r="B8" s="41">
        <v>125</v>
      </c>
      <c r="C8" t="s">
        <v>211</v>
      </c>
      <c r="D8" s="41" t="s">
        <v>12</v>
      </c>
      <c r="E8" s="41">
        <v>8</v>
      </c>
      <c r="F8" s="47">
        <v>185.58</v>
      </c>
      <c r="G8" s="45">
        <v>1484.64</v>
      </c>
      <c r="H8" s="41" t="s">
        <v>284</v>
      </c>
      <c r="I8" s="41" t="s">
        <v>285</v>
      </c>
      <c r="J8" s="85">
        <v>44398</v>
      </c>
    </row>
    <row r="9" spans="1:10" ht="15.75" x14ac:dyDescent="0.25">
      <c r="A9" s="41" t="s">
        <v>202</v>
      </c>
      <c r="B9" s="41">
        <v>125</v>
      </c>
      <c r="C9" t="s">
        <v>211</v>
      </c>
      <c r="D9" s="41" t="s">
        <v>12</v>
      </c>
      <c r="E9" s="41">
        <v>8</v>
      </c>
      <c r="F9" s="47">
        <v>185.58</v>
      </c>
      <c r="G9" s="45">
        <v>1484.64</v>
      </c>
      <c r="H9" s="41" t="s">
        <v>284</v>
      </c>
      <c r="I9" s="41" t="s">
        <v>285</v>
      </c>
      <c r="J9" s="85">
        <v>44405</v>
      </c>
    </row>
    <row r="10" spans="1:10" ht="16.5" thickBot="1" x14ac:dyDescent="0.3">
      <c r="A10" s="41"/>
      <c r="B10" s="41"/>
      <c r="D10" s="41"/>
      <c r="E10" s="41"/>
      <c r="F10" s="47"/>
      <c r="G10" s="86">
        <f>SUM(G6:G9)</f>
        <v>5938.56</v>
      </c>
      <c r="H10" s="41"/>
      <c r="I10" s="41"/>
      <c r="J10" s="85"/>
    </row>
    <row r="11" spans="1:10" ht="15.75" thickTop="1" x14ac:dyDescent="0.25"/>
    <row r="12" spans="1:10" ht="15.75" x14ac:dyDescent="0.25">
      <c r="A12" s="41" t="s">
        <v>328</v>
      </c>
      <c r="B12" s="41">
        <v>195</v>
      </c>
      <c r="C12" t="s">
        <v>67</v>
      </c>
      <c r="D12" s="41" t="s">
        <v>12</v>
      </c>
      <c r="E12" s="41">
        <v>1</v>
      </c>
      <c r="F12" s="47">
        <v>980</v>
      </c>
      <c r="G12" s="45">
        <v>980</v>
      </c>
      <c r="H12" s="41" t="s">
        <v>292</v>
      </c>
      <c r="I12" s="41" t="s">
        <v>282</v>
      </c>
      <c r="J12" s="85">
        <v>44383</v>
      </c>
    </row>
    <row r="13" spans="1:10" ht="15.75" x14ac:dyDescent="0.25">
      <c r="A13" s="41" t="s">
        <v>328</v>
      </c>
      <c r="B13" s="41">
        <v>195</v>
      </c>
      <c r="C13" t="s">
        <v>67</v>
      </c>
      <c r="D13" s="41" t="s">
        <v>12</v>
      </c>
      <c r="E13" s="41">
        <v>1</v>
      </c>
      <c r="F13" s="47">
        <v>980</v>
      </c>
      <c r="G13" s="45">
        <v>980</v>
      </c>
      <c r="H13" s="41" t="s">
        <v>292</v>
      </c>
      <c r="I13" s="41" t="s">
        <v>282</v>
      </c>
      <c r="J13" s="85">
        <v>44398</v>
      </c>
    </row>
    <row r="14" spans="1:10" ht="15.75" x14ac:dyDescent="0.25">
      <c r="A14" s="41" t="s">
        <v>328</v>
      </c>
      <c r="B14" s="48">
        <v>195</v>
      </c>
      <c r="C14" t="s">
        <v>67</v>
      </c>
      <c r="D14" s="41" t="s">
        <v>12</v>
      </c>
      <c r="E14" s="41">
        <v>2</v>
      </c>
      <c r="F14" s="47">
        <v>980</v>
      </c>
      <c r="G14" s="45">
        <v>1960</v>
      </c>
      <c r="H14" s="41" t="s">
        <v>321</v>
      </c>
      <c r="I14" s="41" t="s">
        <v>322</v>
      </c>
      <c r="J14" s="85">
        <v>44403</v>
      </c>
    </row>
    <row r="15" spans="1:10" ht="16.5" thickBot="1" x14ac:dyDescent="0.3">
      <c r="A15" s="41"/>
      <c r="B15" s="41"/>
      <c r="D15" s="41"/>
      <c r="E15" s="41"/>
      <c r="F15" s="47"/>
      <c r="G15" s="86">
        <f>SUM(G12:G14)</f>
        <v>3920</v>
      </c>
      <c r="H15" s="41"/>
      <c r="I15" s="41"/>
      <c r="J15" s="85"/>
    </row>
    <row r="16" spans="1:10" ht="15.75" thickTop="1" x14ac:dyDescent="0.25"/>
    <row r="18" spans="1:10" ht="15.75" x14ac:dyDescent="0.25">
      <c r="A18" s="41" t="s">
        <v>329</v>
      </c>
      <c r="B18" s="41">
        <v>228</v>
      </c>
      <c r="C18" t="s">
        <v>331</v>
      </c>
      <c r="D18" s="41" t="s">
        <v>20</v>
      </c>
      <c r="E18" s="41">
        <v>1</v>
      </c>
      <c r="F18" s="47">
        <v>238.36</v>
      </c>
      <c r="G18" s="45">
        <v>238.36</v>
      </c>
      <c r="H18" s="41" t="s">
        <v>297</v>
      </c>
      <c r="I18" s="41" t="s">
        <v>298</v>
      </c>
      <c r="J18" s="85">
        <v>44389</v>
      </c>
    </row>
    <row r="19" spans="1:10" ht="15.75" x14ac:dyDescent="0.25">
      <c r="A19" s="41" t="s">
        <v>329</v>
      </c>
      <c r="B19" s="41">
        <v>227</v>
      </c>
      <c r="C19" t="s">
        <v>330</v>
      </c>
      <c r="D19" s="41" t="s">
        <v>20</v>
      </c>
      <c r="E19" s="41">
        <v>5</v>
      </c>
      <c r="F19" s="47">
        <v>185</v>
      </c>
      <c r="G19" s="45">
        <v>925</v>
      </c>
      <c r="H19" s="41" t="s">
        <v>401</v>
      </c>
      <c r="I19" s="41" t="s">
        <v>402</v>
      </c>
      <c r="J19" s="85">
        <v>44406</v>
      </c>
    </row>
    <row r="20" spans="1:10" ht="16.5" thickBot="1" x14ac:dyDescent="0.3">
      <c r="A20" s="41"/>
      <c r="B20" s="41"/>
      <c r="D20" s="41"/>
      <c r="E20" s="41"/>
      <c r="F20" s="47"/>
      <c r="G20" s="86">
        <f>SUM(G18:G19)</f>
        <v>1163.3600000000001</v>
      </c>
      <c r="H20" s="41"/>
      <c r="I20" s="41"/>
      <c r="J20" s="85"/>
    </row>
    <row r="21" spans="1:10" ht="15.75" thickTop="1" x14ac:dyDescent="0.25"/>
    <row r="23" spans="1:10" ht="15.75" x14ac:dyDescent="0.25">
      <c r="A23" s="41" t="s">
        <v>286</v>
      </c>
      <c r="B23" s="41">
        <v>192</v>
      </c>
      <c r="C23" t="s">
        <v>341</v>
      </c>
      <c r="D23" s="41" t="s">
        <v>13</v>
      </c>
      <c r="E23" s="41">
        <v>1</v>
      </c>
      <c r="F23" s="47">
        <v>185</v>
      </c>
      <c r="G23" s="45">
        <v>185</v>
      </c>
      <c r="H23" s="41" t="s">
        <v>317</v>
      </c>
      <c r="I23" s="41" t="s">
        <v>318</v>
      </c>
      <c r="J23" s="85">
        <v>44383</v>
      </c>
    </row>
    <row r="24" spans="1:10" ht="15.75" x14ac:dyDescent="0.25">
      <c r="A24" s="41" t="s">
        <v>286</v>
      </c>
      <c r="B24" s="41">
        <v>234</v>
      </c>
      <c r="C24" t="s">
        <v>204</v>
      </c>
      <c r="D24" s="41" t="s">
        <v>92</v>
      </c>
      <c r="E24" s="41">
        <v>2</v>
      </c>
      <c r="F24" s="47">
        <v>1642.09</v>
      </c>
      <c r="G24" s="45">
        <v>3284.18</v>
      </c>
      <c r="H24" s="41" t="s">
        <v>284</v>
      </c>
      <c r="I24" s="41" t="s">
        <v>320</v>
      </c>
      <c r="J24" s="85">
        <v>44384</v>
      </c>
    </row>
    <row r="25" spans="1:10" ht="15.75" x14ac:dyDescent="0.25">
      <c r="A25" s="41" t="s">
        <v>286</v>
      </c>
      <c r="B25" s="41">
        <v>233</v>
      </c>
      <c r="C25" t="s">
        <v>203</v>
      </c>
      <c r="D25" s="41" t="s">
        <v>92</v>
      </c>
      <c r="E25" s="41">
        <v>4</v>
      </c>
      <c r="F25" s="47">
        <v>590</v>
      </c>
      <c r="G25" s="45">
        <v>2360</v>
      </c>
      <c r="H25" s="41" t="s">
        <v>284</v>
      </c>
      <c r="I25" s="41" t="s">
        <v>320</v>
      </c>
      <c r="J25" s="85">
        <v>44384</v>
      </c>
    </row>
    <row r="26" spans="1:10" ht="15.75" x14ac:dyDescent="0.25">
      <c r="A26" s="41" t="s">
        <v>286</v>
      </c>
      <c r="B26" s="48">
        <v>197</v>
      </c>
      <c r="C26" t="s">
        <v>193</v>
      </c>
      <c r="D26" s="41" t="s">
        <v>12</v>
      </c>
      <c r="E26" s="41">
        <v>2</v>
      </c>
      <c r="F26" s="47">
        <v>98.16</v>
      </c>
      <c r="G26" s="45">
        <v>196.32</v>
      </c>
      <c r="H26" s="41" t="s">
        <v>284</v>
      </c>
      <c r="I26" s="41" t="s">
        <v>320</v>
      </c>
      <c r="J26" s="85">
        <v>44384</v>
      </c>
    </row>
    <row r="27" spans="1:10" ht="15.75" x14ac:dyDescent="0.25">
      <c r="A27" s="41" t="s">
        <v>286</v>
      </c>
      <c r="B27" s="41">
        <v>192</v>
      </c>
      <c r="C27" t="s">
        <v>341</v>
      </c>
      <c r="D27" s="41" t="s">
        <v>13</v>
      </c>
      <c r="E27" s="41">
        <v>1</v>
      </c>
      <c r="F27" s="47">
        <v>185</v>
      </c>
      <c r="G27" s="45">
        <v>185</v>
      </c>
      <c r="H27" s="41" t="s">
        <v>403</v>
      </c>
      <c r="I27" s="41" t="s">
        <v>298</v>
      </c>
      <c r="J27" s="85">
        <v>44385</v>
      </c>
    </row>
    <row r="28" spans="1:10" ht="15.75" x14ac:dyDescent="0.25">
      <c r="A28" s="41" t="s">
        <v>286</v>
      </c>
      <c r="B28" s="41">
        <v>193</v>
      </c>
      <c r="C28" t="s">
        <v>342</v>
      </c>
      <c r="D28" s="41" t="s">
        <v>13</v>
      </c>
      <c r="E28" s="41">
        <v>1</v>
      </c>
      <c r="F28" s="47">
        <v>323.32</v>
      </c>
      <c r="G28" s="45">
        <v>323.32</v>
      </c>
      <c r="H28" s="41" t="s">
        <v>403</v>
      </c>
      <c r="I28" s="41" t="s">
        <v>298</v>
      </c>
      <c r="J28" s="85">
        <v>44385</v>
      </c>
    </row>
    <row r="29" spans="1:10" ht="15.75" x14ac:dyDescent="0.25">
      <c r="A29" s="41" t="s">
        <v>286</v>
      </c>
      <c r="B29" s="41">
        <v>234</v>
      </c>
      <c r="C29" t="s">
        <v>204</v>
      </c>
      <c r="D29" s="41" t="s">
        <v>92</v>
      </c>
      <c r="E29" s="41">
        <v>1</v>
      </c>
      <c r="F29" s="47">
        <v>1642.09</v>
      </c>
      <c r="G29" s="45">
        <v>1642.09</v>
      </c>
      <c r="H29" s="41" t="s">
        <v>284</v>
      </c>
      <c r="I29" s="41" t="s">
        <v>320</v>
      </c>
      <c r="J29" s="85">
        <v>44390</v>
      </c>
    </row>
    <row r="30" spans="1:10" ht="15.75" x14ac:dyDescent="0.25">
      <c r="A30" s="41" t="s">
        <v>286</v>
      </c>
      <c r="B30" s="41">
        <v>233</v>
      </c>
      <c r="C30" t="s">
        <v>203</v>
      </c>
      <c r="D30" s="41" t="s">
        <v>92</v>
      </c>
      <c r="E30" s="41">
        <v>3</v>
      </c>
      <c r="F30" s="47">
        <v>590</v>
      </c>
      <c r="G30" s="45">
        <v>1770</v>
      </c>
      <c r="H30" s="41" t="s">
        <v>284</v>
      </c>
      <c r="I30" s="41" t="s">
        <v>320</v>
      </c>
      <c r="J30" s="85">
        <v>44390</v>
      </c>
    </row>
    <row r="31" spans="1:10" ht="15.75" x14ac:dyDescent="0.25">
      <c r="A31" s="41" t="s">
        <v>286</v>
      </c>
      <c r="B31" s="41">
        <v>270</v>
      </c>
      <c r="C31" t="s">
        <v>111</v>
      </c>
      <c r="D31" s="41" t="s">
        <v>4</v>
      </c>
      <c r="E31" s="41">
        <v>7</v>
      </c>
      <c r="F31" s="47">
        <v>59</v>
      </c>
      <c r="G31" s="45">
        <v>413</v>
      </c>
      <c r="H31" s="41" t="s">
        <v>284</v>
      </c>
      <c r="I31" s="41" t="s">
        <v>320</v>
      </c>
      <c r="J31" s="85">
        <v>44390</v>
      </c>
    </row>
    <row r="32" spans="1:10" ht="15.75" x14ac:dyDescent="0.25">
      <c r="A32" s="41" t="s">
        <v>286</v>
      </c>
      <c r="B32" s="41">
        <v>197</v>
      </c>
      <c r="C32" t="s">
        <v>193</v>
      </c>
      <c r="D32" s="41" t="s">
        <v>12</v>
      </c>
      <c r="E32" s="41">
        <v>2</v>
      </c>
      <c r="F32" s="47">
        <v>98.16</v>
      </c>
      <c r="G32" s="45">
        <v>196.32</v>
      </c>
      <c r="H32" s="41" t="s">
        <v>284</v>
      </c>
      <c r="I32" s="41" t="s">
        <v>320</v>
      </c>
      <c r="J32" s="85">
        <v>44390</v>
      </c>
    </row>
    <row r="33" spans="1:10" ht="15.75" x14ac:dyDescent="0.25">
      <c r="A33" s="41" t="s">
        <v>286</v>
      </c>
      <c r="B33" s="41">
        <v>270</v>
      </c>
      <c r="C33" t="s">
        <v>111</v>
      </c>
      <c r="D33" s="41" t="s">
        <v>4</v>
      </c>
      <c r="E33" s="41">
        <v>6</v>
      </c>
      <c r="F33" s="47">
        <v>59</v>
      </c>
      <c r="G33" s="45">
        <v>354</v>
      </c>
      <c r="H33" s="41" t="s">
        <v>284</v>
      </c>
      <c r="I33" s="41" t="s">
        <v>285</v>
      </c>
      <c r="J33" s="85">
        <v>44398</v>
      </c>
    </row>
    <row r="34" spans="1:10" ht="15.75" x14ac:dyDescent="0.25">
      <c r="A34" s="41" t="s">
        <v>286</v>
      </c>
      <c r="B34" s="41">
        <v>234</v>
      </c>
      <c r="C34" t="s">
        <v>204</v>
      </c>
      <c r="D34" s="41" t="s">
        <v>92</v>
      </c>
      <c r="E34" s="41">
        <v>1</v>
      </c>
      <c r="F34" s="47">
        <v>1642.09</v>
      </c>
      <c r="G34" s="45">
        <v>1642.09</v>
      </c>
      <c r="H34" s="41" t="s">
        <v>284</v>
      </c>
      <c r="I34" s="41" t="s">
        <v>285</v>
      </c>
      <c r="J34" s="85">
        <v>44398</v>
      </c>
    </row>
    <row r="35" spans="1:10" ht="15.75" x14ac:dyDescent="0.25">
      <c r="A35" s="41" t="s">
        <v>286</v>
      </c>
      <c r="B35" s="41">
        <v>233</v>
      </c>
      <c r="C35" t="s">
        <v>203</v>
      </c>
      <c r="D35" s="41" t="s">
        <v>92</v>
      </c>
      <c r="E35" s="41">
        <v>3</v>
      </c>
      <c r="F35" s="47">
        <v>590</v>
      </c>
      <c r="G35" s="45">
        <v>1770</v>
      </c>
      <c r="H35" s="41" t="s">
        <v>284</v>
      </c>
      <c r="I35" s="41" t="s">
        <v>285</v>
      </c>
      <c r="J35" s="85">
        <v>44398</v>
      </c>
    </row>
    <row r="36" spans="1:10" ht="15.75" x14ac:dyDescent="0.25">
      <c r="A36" s="41" t="s">
        <v>286</v>
      </c>
      <c r="B36" s="41">
        <v>197</v>
      </c>
      <c r="C36" t="s">
        <v>193</v>
      </c>
      <c r="D36" s="41" t="s">
        <v>12</v>
      </c>
      <c r="E36" s="41">
        <v>2</v>
      </c>
      <c r="F36" s="47">
        <v>98.16</v>
      </c>
      <c r="G36" s="45">
        <v>196.32</v>
      </c>
      <c r="H36" s="41" t="s">
        <v>284</v>
      </c>
      <c r="I36" s="41" t="s">
        <v>285</v>
      </c>
      <c r="J36" s="85">
        <v>44398</v>
      </c>
    </row>
    <row r="37" spans="1:10" ht="15.75" x14ac:dyDescent="0.25">
      <c r="A37" s="41" t="s">
        <v>286</v>
      </c>
      <c r="B37" s="41">
        <v>193</v>
      </c>
      <c r="C37" t="s">
        <v>342</v>
      </c>
      <c r="D37" s="41" t="s">
        <v>13</v>
      </c>
      <c r="E37" s="41">
        <v>1</v>
      </c>
      <c r="F37" s="47">
        <v>323.32</v>
      </c>
      <c r="G37" s="45">
        <v>323.32</v>
      </c>
      <c r="H37" s="41" t="s">
        <v>297</v>
      </c>
      <c r="I37" s="41" t="s">
        <v>298</v>
      </c>
      <c r="J37" s="85">
        <v>44405</v>
      </c>
    </row>
    <row r="38" spans="1:10" ht="15.75" x14ac:dyDescent="0.25">
      <c r="A38" s="41" t="s">
        <v>286</v>
      </c>
      <c r="B38" s="41">
        <v>234</v>
      </c>
      <c r="C38" t="s">
        <v>204</v>
      </c>
      <c r="D38" s="41" t="s">
        <v>92</v>
      </c>
      <c r="E38" s="41">
        <v>1</v>
      </c>
      <c r="F38" s="47">
        <v>1642.09</v>
      </c>
      <c r="G38" s="45">
        <v>1642.09</v>
      </c>
      <c r="H38" s="41" t="s">
        <v>284</v>
      </c>
      <c r="I38" s="41" t="s">
        <v>285</v>
      </c>
      <c r="J38" s="85">
        <v>44405</v>
      </c>
    </row>
    <row r="39" spans="1:10" ht="15.75" x14ac:dyDescent="0.25">
      <c r="A39" s="41" t="s">
        <v>286</v>
      </c>
      <c r="B39" s="41">
        <v>233</v>
      </c>
      <c r="C39" t="s">
        <v>203</v>
      </c>
      <c r="D39" s="41" t="s">
        <v>92</v>
      </c>
      <c r="E39" s="41">
        <v>3</v>
      </c>
      <c r="F39" s="47">
        <v>590</v>
      </c>
      <c r="G39" s="45">
        <v>1770</v>
      </c>
      <c r="H39" s="41" t="s">
        <v>284</v>
      </c>
      <c r="I39" s="41" t="s">
        <v>285</v>
      </c>
      <c r="J39" s="85">
        <v>44405</v>
      </c>
    </row>
    <row r="40" spans="1:10" ht="15.75" x14ac:dyDescent="0.25">
      <c r="A40" s="41" t="s">
        <v>286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285</v>
      </c>
      <c r="J40" s="85">
        <v>44405</v>
      </c>
    </row>
    <row r="41" spans="1:10" ht="15.75" x14ac:dyDescent="0.25">
      <c r="A41" s="41" t="s">
        <v>286</v>
      </c>
      <c r="B41" s="41">
        <v>197</v>
      </c>
      <c r="C41" t="s">
        <v>193</v>
      </c>
      <c r="D41" s="41" t="s">
        <v>12</v>
      </c>
      <c r="E41" s="41">
        <v>2</v>
      </c>
      <c r="F41" s="47">
        <v>98.16</v>
      </c>
      <c r="G41" s="45">
        <v>196.32</v>
      </c>
      <c r="H41" s="41" t="s">
        <v>284</v>
      </c>
      <c r="I41" s="41" t="s">
        <v>285</v>
      </c>
      <c r="J41" s="85">
        <v>44405</v>
      </c>
    </row>
    <row r="42" spans="1:10" ht="15.75" x14ac:dyDescent="0.25">
      <c r="A42" s="41" t="s">
        <v>286</v>
      </c>
      <c r="B42" s="41">
        <v>198</v>
      </c>
      <c r="C42" t="s">
        <v>68</v>
      </c>
      <c r="D42" s="41" t="s">
        <v>12</v>
      </c>
      <c r="E42" s="41">
        <v>1</v>
      </c>
      <c r="F42" s="47">
        <v>435.13</v>
      </c>
      <c r="G42" s="45">
        <v>435.13</v>
      </c>
      <c r="H42" s="41" t="s">
        <v>284</v>
      </c>
      <c r="I42" s="41" t="s">
        <v>285</v>
      </c>
      <c r="J42" s="85">
        <v>44405</v>
      </c>
    </row>
    <row r="43" spans="1:10" ht="15.75" x14ac:dyDescent="0.25">
      <c r="A43" s="41" t="s">
        <v>286</v>
      </c>
      <c r="B43" s="41">
        <v>192</v>
      </c>
      <c r="C43" t="s">
        <v>341</v>
      </c>
      <c r="D43" s="41" t="s">
        <v>13</v>
      </c>
      <c r="E43" s="41">
        <v>1</v>
      </c>
      <c r="F43" s="47">
        <v>221.84</v>
      </c>
      <c r="G43" s="45">
        <v>221.84</v>
      </c>
      <c r="H43" s="41" t="s">
        <v>315</v>
      </c>
      <c r="I43" s="41" t="s">
        <v>316</v>
      </c>
      <c r="J43" s="85">
        <v>44406</v>
      </c>
    </row>
    <row r="44" spans="1:10" ht="15.75" x14ac:dyDescent="0.25">
      <c r="A44" s="41" t="s">
        <v>286</v>
      </c>
      <c r="B44" s="41">
        <v>192</v>
      </c>
      <c r="C44" t="s">
        <v>341</v>
      </c>
      <c r="D44" s="41" t="s">
        <v>13</v>
      </c>
      <c r="E44" s="41">
        <v>1</v>
      </c>
      <c r="F44" s="47">
        <v>221.84</v>
      </c>
      <c r="G44" s="45">
        <v>221.84</v>
      </c>
      <c r="H44" s="41" t="s">
        <v>293</v>
      </c>
      <c r="I44" s="41" t="s">
        <v>294</v>
      </c>
      <c r="J44" s="85">
        <v>44406</v>
      </c>
    </row>
    <row r="45" spans="1:10" ht="15.75" x14ac:dyDescent="0.25">
      <c r="A45" s="41" t="s">
        <v>286</v>
      </c>
      <c r="B45" s="41">
        <v>234</v>
      </c>
      <c r="C45" t="s">
        <v>204</v>
      </c>
      <c r="D45" s="41" t="s">
        <v>92</v>
      </c>
      <c r="E45" s="41">
        <v>1</v>
      </c>
      <c r="F45" s="47">
        <v>1642.09</v>
      </c>
      <c r="G45" s="45">
        <v>1642.09</v>
      </c>
      <c r="H45" s="41" t="s">
        <v>288</v>
      </c>
      <c r="I45" s="41" t="s">
        <v>289</v>
      </c>
      <c r="J45" s="85">
        <v>44407</v>
      </c>
    </row>
    <row r="46" spans="1:10" ht="15.75" x14ac:dyDescent="0.25">
      <c r="A46" s="41" t="s">
        <v>286</v>
      </c>
      <c r="B46" s="41">
        <v>270</v>
      </c>
      <c r="C46" t="s">
        <v>111</v>
      </c>
      <c r="D46" s="41" t="s">
        <v>4</v>
      </c>
      <c r="E46" s="41">
        <v>3</v>
      </c>
      <c r="F46" s="47">
        <v>59</v>
      </c>
      <c r="G46" s="45">
        <v>177</v>
      </c>
      <c r="H46" s="41" t="s">
        <v>288</v>
      </c>
      <c r="I46" s="41" t="s">
        <v>289</v>
      </c>
      <c r="J46" s="85">
        <v>44407</v>
      </c>
    </row>
    <row r="47" spans="1:10" ht="15.75" thickBot="1" x14ac:dyDescent="0.3">
      <c r="G47" s="87">
        <f>SUM(G23:G46)</f>
        <v>21560.27</v>
      </c>
    </row>
    <row r="48" spans="1:10" ht="15.75" thickTop="1" x14ac:dyDescent="0.25"/>
    <row r="49" spans="1:10" ht="15.75" x14ac:dyDescent="0.25">
      <c r="A49" s="41" t="s">
        <v>287</v>
      </c>
      <c r="B49" s="48">
        <v>294</v>
      </c>
      <c r="C49" t="s">
        <v>126</v>
      </c>
      <c r="D49" s="41" t="s">
        <v>12</v>
      </c>
      <c r="E49" s="41">
        <v>8</v>
      </c>
      <c r="F49" s="47">
        <v>48.97</v>
      </c>
      <c r="G49" s="45">
        <v>391.76</v>
      </c>
      <c r="H49" s="41" t="s">
        <v>284</v>
      </c>
      <c r="I49" s="41" t="s">
        <v>320</v>
      </c>
      <c r="J49" s="85">
        <v>44384</v>
      </c>
    </row>
    <row r="50" spans="1:10" ht="15.75" x14ac:dyDescent="0.25">
      <c r="A50" s="41" t="s">
        <v>287</v>
      </c>
      <c r="B50" s="48">
        <v>252</v>
      </c>
      <c r="C50" t="s">
        <v>153</v>
      </c>
      <c r="D50" s="41" t="s">
        <v>12</v>
      </c>
      <c r="E50" s="41">
        <v>5</v>
      </c>
      <c r="F50" s="47">
        <v>9</v>
      </c>
      <c r="G50" s="45">
        <v>45</v>
      </c>
      <c r="H50" s="41" t="s">
        <v>284</v>
      </c>
      <c r="I50" s="41" t="s">
        <v>320</v>
      </c>
      <c r="J50" s="85">
        <v>44384</v>
      </c>
    </row>
    <row r="51" spans="1:10" ht="15.75" x14ac:dyDescent="0.25">
      <c r="A51" s="41" t="s">
        <v>287</v>
      </c>
      <c r="B51" s="41">
        <v>198</v>
      </c>
      <c r="C51" t="s">
        <v>68</v>
      </c>
      <c r="D51" s="41" t="s">
        <v>12</v>
      </c>
      <c r="E51" s="41">
        <v>1</v>
      </c>
      <c r="F51" s="47">
        <v>435.13</v>
      </c>
      <c r="G51" s="45">
        <v>435.13</v>
      </c>
      <c r="H51" s="41" t="s">
        <v>284</v>
      </c>
      <c r="I51" s="41" t="s">
        <v>320</v>
      </c>
      <c r="J51" s="85">
        <v>44384</v>
      </c>
    </row>
    <row r="52" spans="1:10" ht="15.75" x14ac:dyDescent="0.25">
      <c r="A52" s="41" t="s">
        <v>287</v>
      </c>
      <c r="B52" s="41">
        <v>294</v>
      </c>
      <c r="C52" t="s">
        <v>126</v>
      </c>
      <c r="D52" s="41" t="s">
        <v>12</v>
      </c>
      <c r="E52" s="41">
        <v>8</v>
      </c>
      <c r="F52" s="47">
        <v>48.97</v>
      </c>
      <c r="G52" s="45">
        <v>391.76</v>
      </c>
      <c r="H52" s="41" t="s">
        <v>284</v>
      </c>
      <c r="I52" s="41" t="s">
        <v>320</v>
      </c>
      <c r="J52" s="85">
        <v>44390</v>
      </c>
    </row>
    <row r="53" spans="1:10" ht="15.75" x14ac:dyDescent="0.25">
      <c r="A53" s="41" t="s">
        <v>287</v>
      </c>
      <c r="B53" s="41">
        <v>287</v>
      </c>
      <c r="C53" t="s">
        <v>178</v>
      </c>
      <c r="D53" s="41" t="s">
        <v>12</v>
      </c>
      <c r="E53" s="41">
        <v>7</v>
      </c>
      <c r="F53" s="47">
        <v>14.6</v>
      </c>
      <c r="G53" s="45">
        <v>102.2</v>
      </c>
      <c r="H53" s="41" t="s">
        <v>284</v>
      </c>
      <c r="I53" s="41" t="s">
        <v>320</v>
      </c>
      <c r="J53" s="85">
        <v>44390</v>
      </c>
    </row>
    <row r="54" spans="1:10" ht="15.75" x14ac:dyDescent="0.25">
      <c r="A54" s="41" t="s">
        <v>287</v>
      </c>
      <c r="B54" s="41">
        <v>162</v>
      </c>
      <c r="C54" t="s">
        <v>212</v>
      </c>
      <c r="D54" s="41" t="s">
        <v>12</v>
      </c>
      <c r="E54" s="41">
        <v>9</v>
      </c>
      <c r="F54" s="47">
        <v>14.6</v>
      </c>
      <c r="G54" s="45">
        <v>131.4</v>
      </c>
      <c r="H54" s="41" t="s">
        <v>284</v>
      </c>
      <c r="I54" s="41" t="s">
        <v>320</v>
      </c>
      <c r="J54" s="85">
        <v>44390</v>
      </c>
    </row>
    <row r="55" spans="1:10" ht="15.75" x14ac:dyDescent="0.25">
      <c r="A55" s="41" t="s">
        <v>287</v>
      </c>
      <c r="B55" s="41">
        <v>294</v>
      </c>
      <c r="C55" t="s">
        <v>126</v>
      </c>
      <c r="D55" s="41" t="s">
        <v>12</v>
      </c>
      <c r="E55" s="41">
        <v>8</v>
      </c>
      <c r="F55" s="47">
        <v>48.97</v>
      </c>
      <c r="G55" s="45">
        <v>391.76</v>
      </c>
      <c r="H55" s="41" t="s">
        <v>284</v>
      </c>
      <c r="I55" s="41" t="s">
        <v>285</v>
      </c>
      <c r="J55" s="85">
        <v>44398</v>
      </c>
    </row>
    <row r="56" spans="1:10" ht="15.75" x14ac:dyDescent="0.25">
      <c r="A56" s="41" t="s">
        <v>287</v>
      </c>
      <c r="B56" s="41">
        <v>294</v>
      </c>
      <c r="C56" t="s">
        <v>126</v>
      </c>
      <c r="D56" s="41" t="s">
        <v>12</v>
      </c>
      <c r="E56" s="41">
        <v>8</v>
      </c>
      <c r="F56" s="47">
        <v>48.97</v>
      </c>
      <c r="G56" s="45">
        <v>391.76</v>
      </c>
      <c r="H56" s="41" t="s">
        <v>284</v>
      </c>
      <c r="I56" s="41" t="s">
        <v>285</v>
      </c>
      <c r="J56" s="85">
        <v>44405</v>
      </c>
    </row>
    <row r="57" spans="1:10" ht="15.75" x14ac:dyDescent="0.25">
      <c r="A57" s="41" t="s">
        <v>287</v>
      </c>
      <c r="B57" s="41">
        <v>175</v>
      </c>
      <c r="C57" t="s">
        <v>168</v>
      </c>
      <c r="D57" s="41" t="s">
        <v>4</v>
      </c>
      <c r="E57" s="41">
        <v>2</v>
      </c>
      <c r="F57" s="47">
        <v>115.64</v>
      </c>
      <c r="G57" s="45">
        <v>231.28</v>
      </c>
      <c r="H57" s="41" t="s">
        <v>284</v>
      </c>
      <c r="I57" s="41" t="s">
        <v>285</v>
      </c>
      <c r="J57" s="85">
        <v>44405</v>
      </c>
    </row>
    <row r="58" spans="1:10" ht="15.75" thickBot="1" x14ac:dyDescent="0.3">
      <c r="G58" s="87">
        <f>SUM(G49:G57)</f>
        <v>2512.0500000000006</v>
      </c>
    </row>
    <row r="59" spans="1:10" ht="15.75" thickTop="1" x14ac:dyDescent="0.25"/>
    <row r="60" spans="1:10" ht="15.75" hidden="1" x14ac:dyDescent="0.25">
      <c r="A60" s="41" t="s">
        <v>287</v>
      </c>
      <c r="B60" s="48">
        <v>294</v>
      </c>
      <c r="C60" t="s">
        <v>126</v>
      </c>
      <c r="D60" s="41" t="s">
        <v>12</v>
      </c>
      <c r="E60" s="41">
        <v>8</v>
      </c>
      <c r="F60" s="47">
        <v>48.97</v>
      </c>
      <c r="G60" s="45">
        <v>391.76</v>
      </c>
      <c r="H60" s="41" t="s">
        <v>284</v>
      </c>
      <c r="I60" s="41" t="s">
        <v>320</v>
      </c>
      <c r="J60" s="85">
        <v>44384</v>
      </c>
    </row>
    <row r="61" spans="1:10" ht="15.75" hidden="1" x14ac:dyDescent="0.25">
      <c r="A61" s="41" t="s">
        <v>287</v>
      </c>
      <c r="B61" s="48">
        <v>252</v>
      </c>
      <c r="C61" t="s">
        <v>153</v>
      </c>
      <c r="D61" s="41" t="s">
        <v>12</v>
      </c>
      <c r="E61" s="41">
        <v>5</v>
      </c>
      <c r="F61" s="47">
        <v>9</v>
      </c>
      <c r="G61" s="45">
        <v>45</v>
      </c>
      <c r="H61" s="41" t="s">
        <v>284</v>
      </c>
      <c r="I61" s="41" t="s">
        <v>320</v>
      </c>
      <c r="J61" s="85">
        <v>44384</v>
      </c>
    </row>
    <row r="62" spans="1:10" ht="15.75" hidden="1" x14ac:dyDescent="0.25">
      <c r="A62" s="41" t="s">
        <v>287</v>
      </c>
      <c r="B62" s="41">
        <v>198</v>
      </c>
      <c r="C62" t="s">
        <v>68</v>
      </c>
      <c r="D62" s="41" t="s">
        <v>12</v>
      </c>
      <c r="E62" s="41">
        <v>1</v>
      </c>
      <c r="F62" s="47">
        <v>435.13</v>
      </c>
      <c r="G62" s="45">
        <v>435.13</v>
      </c>
      <c r="H62" s="41" t="s">
        <v>284</v>
      </c>
      <c r="I62" s="41" t="s">
        <v>320</v>
      </c>
      <c r="J62" s="85">
        <v>44384</v>
      </c>
    </row>
    <row r="63" spans="1:10" ht="15.75" hidden="1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320</v>
      </c>
      <c r="J63" s="85">
        <v>44390</v>
      </c>
    </row>
    <row r="64" spans="1:10" ht="15.75" hidden="1" x14ac:dyDescent="0.25">
      <c r="A64" s="41" t="s">
        <v>287</v>
      </c>
      <c r="B64" s="41">
        <v>287</v>
      </c>
      <c r="C64" t="s">
        <v>178</v>
      </c>
      <c r="D64" s="41" t="s">
        <v>12</v>
      </c>
      <c r="E64" s="41">
        <v>7</v>
      </c>
      <c r="F64" s="47">
        <v>14.6</v>
      </c>
      <c r="G64" s="45">
        <v>102.2</v>
      </c>
      <c r="H64" s="41" t="s">
        <v>284</v>
      </c>
      <c r="I64" s="41" t="s">
        <v>320</v>
      </c>
      <c r="J64" s="85">
        <v>44390</v>
      </c>
    </row>
    <row r="65" spans="1:10" ht="15.75" hidden="1" x14ac:dyDescent="0.25">
      <c r="A65" s="41" t="s">
        <v>287</v>
      </c>
      <c r="B65" s="41">
        <v>162</v>
      </c>
      <c r="C65" t="s">
        <v>212</v>
      </c>
      <c r="D65" s="41" t="s">
        <v>12</v>
      </c>
      <c r="E65" s="41">
        <v>9</v>
      </c>
      <c r="F65" s="47">
        <v>14.6</v>
      </c>
      <c r="G65" s="45">
        <v>131.4</v>
      </c>
      <c r="H65" s="41" t="s">
        <v>284</v>
      </c>
      <c r="I65" s="41" t="s">
        <v>320</v>
      </c>
      <c r="J65" s="85">
        <v>44390</v>
      </c>
    </row>
    <row r="66" spans="1:10" ht="15.75" hidden="1" x14ac:dyDescent="0.25">
      <c r="A66" s="41" t="s">
        <v>287</v>
      </c>
      <c r="B66" s="41">
        <v>294</v>
      </c>
      <c r="C66" t="s">
        <v>126</v>
      </c>
      <c r="D66" s="41" t="s">
        <v>12</v>
      </c>
      <c r="E66" s="41">
        <v>8</v>
      </c>
      <c r="F66" s="47">
        <v>48.97</v>
      </c>
      <c r="G66" s="45">
        <v>391.76</v>
      </c>
      <c r="H66" s="41" t="s">
        <v>284</v>
      </c>
      <c r="I66" s="41" t="s">
        <v>285</v>
      </c>
      <c r="J66" s="85">
        <v>44398</v>
      </c>
    </row>
    <row r="67" spans="1:10" ht="15.75" hidden="1" x14ac:dyDescent="0.25">
      <c r="A67" s="41" t="s">
        <v>287</v>
      </c>
      <c r="B67" s="41">
        <v>294</v>
      </c>
      <c r="C67" t="s">
        <v>126</v>
      </c>
      <c r="D67" s="41" t="s">
        <v>12</v>
      </c>
      <c r="E67" s="41">
        <v>8</v>
      </c>
      <c r="F67" s="47">
        <v>48.97</v>
      </c>
      <c r="G67" s="45">
        <v>391.76</v>
      </c>
      <c r="H67" s="41" t="s">
        <v>284</v>
      </c>
      <c r="I67" s="41" t="s">
        <v>285</v>
      </c>
      <c r="J67" s="85">
        <v>44405</v>
      </c>
    </row>
    <row r="68" spans="1:10" ht="15.75" hidden="1" x14ac:dyDescent="0.25">
      <c r="A68" s="41" t="s">
        <v>287</v>
      </c>
      <c r="B68" s="41">
        <v>175</v>
      </c>
      <c r="C68" t="s">
        <v>168</v>
      </c>
      <c r="D68" s="41" t="s">
        <v>4</v>
      </c>
      <c r="E68" s="41">
        <v>2</v>
      </c>
      <c r="F68" s="47">
        <v>115.64</v>
      </c>
      <c r="G68" s="45">
        <v>231.28</v>
      </c>
      <c r="H68" s="41" t="s">
        <v>284</v>
      </c>
      <c r="I68" s="41" t="s">
        <v>285</v>
      </c>
      <c r="J68" s="85">
        <v>44405</v>
      </c>
    </row>
    <row r="70" spans="1:10" ht="15.75" x14ac:dyDescent="0.25">
      <c r="A70" s="41" t="s">
        <v>199</v>
      </c>
      <c r="B70" s="41">
        <v>105</v>
      </c>
      <c r="C70" t="s">
        <v>10</v>
      </c>
      <c r="D70" s="41" t="s">
        <v>4</v>
      </c>
      <c r="E70" s="41">
        <v>1</v>
      </c>
      <c r="F70" s="47">
        <v>88.5</v>
      </c>
      <c r="G70" s="45">
        <v>88.5</v>
      </c>
      <c r="H70" s="41" t="s">
        <v>292</v>
      </c>
      <c r="I70" s="41" t="s">
        <v>282</v>
      </c>
      <c r="J70" s="85">
        <v>44386</v>
      </c>
    </row>
    <row r="71" spans="1:10" ht="15.75" x14ac:dyDescent="0.25">
      <c r="A71" s="41" t="s">
        <v>199</v>
      </c>
      <c r="B71" s="41">
        <v>105</v>
      </c>
      <c r="C71" t="s">
        <v>10</v>
      </c>
      <c r="D71" s="41" t="s">
        <v>4</v>
      </c>
      <c r="E71" s="41">
        <v>3</v>
      </c>
      <c r="F71" s="47">
        <v>88.5</v>
      </c>
      <c r="G71" s="45">
        <v>265.5</v>
      </c>
      <c r="H71" s="41" t="s">
        <v>404</v>
      </c>
      <c r="I71" s="41" t="s">
        <v>402</v>
      </c>
      <c r="J71" s="85">
        <v>44397</v>
      </c>
    </row>
    <row r="72" spans="1:10" ht="15.75" x14ac:dyDescent="0.25">
      <c r="A72" s="41" t="s">
        <v>199</v>
      </c>
      <c r="B72" s="41">
        <v>106</v>
      </c>
      <c r="C72" t="s">
        <v>8</v>
      </c>
      <c r="D72" s="41" t="s">
        <v>4</v>
      </c>
      <c r="E72" s="41">
        <v>1</v>
      </c>
      <c r="F72" s="47">
        <v>344.16</v>
      </c>
      <c r="G72" s="45">
        <v>344.16</v>
      </c>
      <c r="H72" s="41" t="s">
        <v>288</v>
      </c>
      <c r="I72" s="41" t="s">
        <v>289</v>
      </c>
      <c r="J72" s="85">
        <v>44400</v>
      </c>
    </row>
    <row r="73" spans="1:10" ht="15.75" thickBot="1" x14ac:dyDescent="0.3">
      <c r="G73" s="87">
        <f>SUM(G70:G72)</f>
        <v>698.16000000000008</v>
      </c>
    </row>
    <row r="74" spans="1:10" ht="15.75" thickTop="1" x14ac:dyDescent="0.25"/>
    <row r="75" spans="1:10" ht="15.75" x14ac:dyDescent="0.25">
      <c r="A75" s="41" t="s">
        <v>348</v>
      </c>
      <c r="B75" s="41">
        <v>212</v>
      </c>
      <c r="C75" t="s">
        <v>349</v>
      </c>
      <c r="D75" s="41" t="s">
        <v>4</v>
      </c>
      <c r="E75" s="41">
        <v>1</v>
      </c>
      <c r="F75" s="47">
        <v>170</v>
      </c>
      <c r="G75" s="45">
        <v>170</v>
      </c>
      <c r="H75" s="41" t="s">
        <v>288</v>
      </c>
      <c r="I75" s="41" t="s">
        <v>289</v>
      </c>
      <c r="J75" s="85">
        <v>44383</v>
      </c>
    </row>
    <row r="76" spans="1:10" ht="15.75" x14ac:dyDescent="0.25">
      <c r="A76" s="41" t="s">
        <v>348</v>
      </c>
      <c r="B76" s="41">
        <v>212</v>
      </c>
      <c r="C76" t="s">
        <v>349</v>
      </c>
      <c r="D76" s="41" t="s">
        <v>4</v>
      </c>
      <c r="E76" s="41">
        <v>1</v>
      </c>
      <c r="F76" s="47">
        <v>155</v>
      </c>
      <c r="G76" s="45">
        <v>155</v>
      </c>
      <c r="H76" s="41" t="s">
        <v>288</v>
      </c>
      <c r="I76" s="41" t="s">
        <v>289</v>
      </c>
      <c r="J76" s="85">
        <v>44399</v>
      </c>
    </row>
    <row r="77" spans="1:10" ht="15.75" x14ac:dyDescent="0.25">
      <c r="A77" s="41" t="s">
        <v>348</v>
      </c>
      <c r="B77" s="41">
        <v>212</v>
      </c>
      <c r="C77" t="s">
        <v>349</v>
      </c>
      <c r="D77" s="41" t="s">
        <v>4</v>
      </c>
      <c r="E77" s="41">
        <v>2</v>
      </c>
      <c r="F77" s="47">
        <v>155</v>
      </c>
      <c r="G77" s="45">
        <v>310</v>
      </c>
      <c r="H77" s="41" t="s">
        <v>288</v>
      </c>
      <c r="I77" s="41" t="s">
        <v>289</v>
      </c>
      <c r="J77" s="85">
        <v>44403</v>
      </c>
    </row>
    <row r="78" spans="1:10" ht="15.75" thickBot="1" x14ac:dyDescent="0.3">
      <c r="G78" s="87">
        <f>SUM(G75:G77)</f>
        <v>635</v>
      </c>
    </row>
    <row r="79" spans="1:10" ht="15.75" thickTop="1" x14ac:dyDescent="0.25">
      <c r="G79" s="84"/>
    </row>
    <row r="80" spans="1:10" ht="16.5" thickBot="1" x14ac:dyDescent="0.3">
      <c r="A80" s="41" t="s">
        <v>350</v>
      </c>
      <c r="B80" s="41">
        <v>102</v>
      </c>
      <c r="C80" t="s">
        <v>6</v>
      </c>
      <c r="D80" s="41" t="s">
        <v>7</v>
      </c>
      <c r="E80" s="41">
        <v>1</v>
      </c>
      <c r="F80" s="47">
        <v>466.1</v>
      </c>
      <c r="G80" s="86">
        <v>466.1</v>
      </c>
      <c r="H80" s="41" t="s">
        <v>308</v>
      </c>
      <c r="I80" s="41" t="s">
        <v>289</v>
      </c>
      <c r="J80" s="85">
        <v>44384</v>
      </c>
    </row>
    <row r="81" spans="1:10" ht="15.75" thickTop="1" x14ac:dyDescent="0.25"/>
    <row r="82" spans="1:10" ht="15.75" x14ac:dyDescent="0.25">
      <c r="A82" s="41" t="s">
        <v>201</v>
      </c>
      <c r="B82" s="41">
        <v>159</v>
      </c>
      <c r="C82" t="s">
        <v>70</v>
      </c>
      <c r="D82" s="41" t="s">
        <v>7</v>
      </c>
      <c r="E82" s="41">
        <v>2</v>
      </c>
      <c r="F82" s="47">
        <v>58.95</v>
      </c>
      <c r="G82" s="45">
        <v>117.9</v>
      </c>
      <c r="H82" s="41" t="s">
        <v>284</v>
      </c>
      <c r="I82" s="41" t="s">
        <v>320</v>
      </c>
      <c r="J82" s="85">
        <v>44384</v>
      </c>
    </row>
    <row r="83" spans="1:10" ht="15.75" x14ac:dyDescent="0.25">
      <c r="A83" s="41" t="s">
        <v>201</v>
      </c>
      <c r="B83" s="41">
        <v>162</v>
      </c>
      <c r="C83" t="s">
        <v>212</v>
      </c>
      <c r="D83" s="41" t="s">
        <v>12</v>
      </c>
      <c r="E83" s="41">
        <v>8</v>
      </c>
      <c r="F83" s="47">
        <v>14.6</v>
      </c>
      <c r="G83" s="45">
        <v>116.8</v>
      </c>
      <c r="H83" s="41" t="s">
        <v>284</v>
      </c>
      <c r="I83" s="41" t="s">
        <v>320</v>
      </c>
      <c r="J83" s="85">
        <v>44384</v>
      </c>
    </row>
    <row r="84" spans="1:10" ht="15.75" x14ac:dyDescent="0.25">
      <c r="A84" s="41" t="s">
        <v>201</v>
      </c>
      <c r="B84" s="41">
        <v>165</v>
      </c>
      <c r="C84" t="s">
        <v>43</v>
      </c>
      <c r="D84" s="41" t="s">
        <v>7</v>
      </c>
      <c r="E84" s="41">
        <v>1</v>
      </c>
      <c r="F84" s="47">
        <v>70</v>
      </c>
      <c r="G84" s="45">
        <v>70</v>
      </c>
      <c r="H84" s="41" t="s">
        <v>284</v>
      </c>
      <c r="I84" s="41" t="s">
        <v>320</v>
      </c>
      <c r="J84" s="85">
        <v>44384</v>
      </c>
    </row>
    <row r="85" spans="1:10" ht="15.75" x14ac:dyDescent="0.25">
      <c r="A85" s="41" t="s">
        <v>201</v>
      </c>
      <c r="B85" s="41">
        <v>159</v>
      </c>
      <c r="C85" t="s">
        <v>70</v>
      </c>
      <c r="D85" s="41" t="s">
        <v>7</v>
      </c>
      <c r="E85" s="41">
        <v>2</v>
      </c>
      <c r="F85" s="47">
        <v>58.95</v>
      </c>
      <c r="G85" s="45">
        <v>117.9</v>
      </c>
      <c r="H85" s="41" t="s">
        <v>284</v>
      </c>
      <c r="I85" s="41" t="s">
        <v>320</v>
      </c>
      <c r="J85" s="85">
        <v>44390</v>
      </c>
    </row>
    <row r="86" spans="1:10" ht="15.75" x14ac:dyDescent="0.25">
      <c r="A86" s="41" t="s">
        <v>201</v>
      </c>
      <c r="B86" s="41">
        <v>165</v>
      </c>
      <c r="C86" t="s">
        <v>43</v>
      </c>
      <c r="D86" s="41" t="s">
        <v>7</v>
      </c>
      <c r="E86" s="41">
        <v>1</v>
      </c>
      <c r="F86" s="47">
        <v>70</v>
      </c>
      <c r="G86" s="45">
        <v>70</v>
      </c>
      <c r="H86" s="41" t="s">
        <v>284</v>
      </c>
      <c r="I86" s="41" t="s">
        <v>320</v>
      </c>
      <c r="J86" s="85">
        <v>44390</v>
      </c>
    </row>
    <row r="87" spans="1:10" ht="15.75" x14ac:dyDescent="0.25">
      <c r="A87" s="41" t="s">
        <v>201</v>
      </c>
      <c r="B87" s="48">
        <v>162</v>
      </c>
      <c r="C87" t="s">
        <v>212</v>
      </c>
      <c r="D87" s="41" t="s">
        <v>12</v>
      </c>
      <c r="E87" s="41">
        <v>7</v>
      </c>
      <c r="F87" s="47">
        <v>14.6</v>
      </c>
      <c r="G87" s="45">
        <v>102.2</v>
      </c>
      <c r="H87" s="41" t="s">
        <v>284</v>
      </c>
      <c r="I87" s="41" t="s">
        <v>320</v>
      </c>
      <c r="J87" s="85">
        <v>44393</v>
      </c>
    </row>
    <row r="88" spans="1:10" ht="15.75" x14ac:dyDescent="0.25">
      <c r="A88" s="41" t="s">
        <v>201</v>
      </c>
      <c r="B88" s="58">
        <v>102</v>
      </c>
      <c r="C88" t="s">
        <v>6</v>
      </c>
      <c r="D88" s="41" t="s">
        <v>7</v>
      </c>
      <c r="E88" s="41">
        <v>1</v>
      </c>
      <c r="F88" s="47">
        <v>466.1</v>
      </c>
      <c r="G88" s="45">
        <v>466.1</v>
      </c>
      <c r="H88" s="41" t="s">
        <v>288</v>
      </c>
      <c r="I88" s="41" t="s">
        <v>289</v>
      </c>
      <c r="J88" s="85">
        <v>44392</v>
      </c>
    </row>
    <row r="89" spans="1:10" ht="15.75" x14ac:dyDescent="0.25">
      <c r="A89" s="41" t="s">
        <v>201</v>
      </c>
      <c r="B89" s="41">
        <v>102</v>
      </c>
      <c r="C89" t="s">
        <v>6</v>
      </c>
      <c r="D89" s="41" t="s">
        <v>7</v>
      </c>
      <c r="E89" s="41">
        <v>1</v>
      </c>
      <c r="F89" s="47">
        <v>466.1</v>
      </c>
      <c r="G89" s="45">
        <v>466.1</v>
      </c>
      <c r="H89" s="41" t="s">
        <v>288</v>
      </c>
      <c r="I89" s="41" t="s">
        <v>289</v>
      </c>
      <c r="J89" s="85">
        <v>44397</v>
      </c>
    </row>
    <row r="90" spans="1:10" ht="15.75" x14ac:dyDescent="0.25">
      <c r="A90" s="41" t="s">
        <v>201</v>
      </c>
      <c r="B90" s="41">
        <v>159</v>
      </c>
      <c r="C90" t="s">
        <v>70</v>
      </c>
      <c r="D90" s="41" t="s">
        <v>7</v>
      </c>
      <c r="E90" s="41">
        <v>2</v>
      </c>
      <c r="F90" s="47">
        <v>58.95</v>
      </c>
      <c r="G90" s="45">
        <v>117.9</v>
      </c>
      <c r="H90" s="41" t="s">
        <v>284</v>
      </c>
      <c r="I90" s="41" t="s">
        <v>285</v>
      </c>
      <c r="J90" s="85">
        <v>44398</v>
      </c>
    </row>
    <row r="91" spans="1:10" ht="15.75" x14ac:dyDescent="0.25">
      <c r="A91" s="41" t="s">
        <v>201</v>
      </c>
      <c r="B91" s="41">
        <v>102</v>
      </c>
      <c r="C91" t="s">
        <v>6</v>
      </c>
      <c r="D91" s="41" t="s">
        <v>7</v>
      </c>
      <c r="E91" s="41">
        <v>1</v>
      </c>
      <c r="F91" s="47">
        <v>466.1</v>
      </c>
      <c r="G91" s="45">
        <v>466.1</v>
      </c>
      <c r="H91" s="41" t="s">
        <v>288</v>
      </c>
      <c r="I91" s="41" t="s">
        <v>289</v>
      </c>
      <c r="J91" s="85">
        <v>44399</v>
      </c>
    </row>
    <row r="92" spans="1:10" ht="15.75" x14ac:dyDescent="0.25">
      <c r="A92" s="41" t="s">
        <v>201</v>
      </c>
      <c r="B92" s="41">
        <v>304</v>
      </c>
      <c r="C92" t="s">
        <v>215</v>
      </c>
      <c r="D92" s="41" t="s">
        <v>4</v>
      </c>
      <c r="E92" s="41">
        <v>1</v>
      </c>
      <c r="F92" s="47">
        <v>110</v>
      </c>
      <c r="G92" s="45">
        <v>110</v>
      </c>
      <c r="H92" s="41" t="s">
        <v>288</v>
      </c>
      <c r="I92" s="41" t="s">
        <v>289</v>
      </c>
      <c r="J92" s="85">
        <v>44405</v>
      </c>
    </row>
    <row r="93" spans="1:10" ht="15.75" x14ac:dyDescent="0.25">
      <c r="A93" s="41" t="s">
        <v>201</v>
      </c>
      <c r="B93" s="41">
        <v>165</v>
      </c>
      <c r="C93" t="s">
        <v>43</v>
      </c>
      <c r="D93" s="41" t="s">
        <v>7</v>
      </c>
      <c r="E93" s="41">
        <v>2</v>
      </c>
      <c r="F93" s="47">
        <v>70</v>
      </c>
      <c r="G93" s="45">
        <v>140</v>
      </c>
      <c r="H93" s="41" t="s">
        <v>284</v>
      </c>
      <c r="I93" s="41" t="s">
        <v>285</v>
      </c>
      <c r="J93" s="85">
        <v>44405</v>
      </c>
    </row>
    <row r="94" spans="1:10" ht="15.75" x14ac:dyDescent="0.25">
      <c r="A94" s="41" t="s">
        <v>201</v>
      </c>
      <c r="B94" s="41">
        <v>159</v>
      </c>
      <c r="C94" t="s">
        <v>70</v>
      </c>
      <c r="D94" s="41" t="s">
        <v>7</v>
      </c>
      <c r="E94" s="41">
        <v>2</v>
      </c>
      <c r="F94" s="47">
        <v>58.95</v>
      </c>
      <c r="G94" s="45">
        <v>117.9</v>
      </c>
      <c r="H94" s="41" t="s">
        <v>284</v>
      </c>
      <c r="I94" s="41" t="s">
        <v>285</v>
      </c>
      <c r="J94" s="85">
        <v>44405</v>
      </c>
    </row>
    <row r="95" spans="1:10" ht="15.75" x14ac:dyDescent="0.25">
      <c r="A95" s="41" t="s">
        <v>201</v>
      </c>
      <c r="B95" s="41">
        <v>102</v>
      </c>
      <c r="C95" t="s">
        <v>6</v>
      </c>
      <c r="D95" s="41" t="s">
        <v>7</v>
      </c>
      <c r="E95" s="41">
        <v>1</v>
      </c>
      <c r="F95" s="47">
        <v>466.1</v>
      </c>
      <c r="G95" s="45">
        <v>466.1</v>
      </c>
      <c r="H95" s="41" t="s">
        <v>288</v>
      </c>
      <c r="I95" s="41" t="s">
        <v>289</v>
      </c>
      <c r="J95" s="85">
        <v>44406</v>
      </c>
    </row>
    <row r="96" spans="1:10" ht="15.75" x14ac:dyDescent="0.25">
      <c r="A96" s="41" t="s">
        <v>201</v>
      </c>
      <c r="B96" s="41">
        <v>165</v>
      </c>
      <c r="C96" t="s">
        <v>43</v>
      </c>
      <c r="D96" s="41" t="s">
        <v>7</v>
      </c>
      <c r="E96" s="41">
        <v>1</v>
      </c>
      <c r="F96" s="47">
        <v>70</v>
      </c>
      <c r="G96" s="45">
        <v>70</v>
      </c>
      <c r="H96" s="41" t="s">
        <v>288</v>
      </c>
      <c r="I96" s="41" t="s">
        <v>289</v>
      </c>
      <c r="J96" s="85">
        <v>44407</v>
      </c>
    </row>
    <row r="97" spans="1:10" ht="16.5" thickBot="1" x14ac:dyDescent="0.3">
      <c r="A97" s="41"/>
      <c r="B97" s="41"/>
      <c r="D97" s="41"/>
      <c r="E97" s="41"/>
      <c r="F97" s="47"/>
      <c r="G97" s="86">
        <f>SUM(G82:G96)</f>
        <v>3015</v>
      </c>
      <c r="H97" s="41"/>
      <c r="I97" s="41"/>
      <c r="J97" s="85"/>
    </row>
    <row r="98" spans="1:10" ht="15.75" thickTop="1" x14ac:dyDescent="0.25"/>
    <row r="99" spans="1:10" ht="15.75" x14ac:dyDescent="0.25">
      <c r="A99" s="41" t="s">
        <v>198</v>
      </c>
      <c r="B99" s="41">
        <v>291</v>
      </c>
      <c r="C99" t="s">
        <v>189</v>
      </c>
      <c r="D99" s="41" t="s">
        <v>4</v>
      </c>
      <c r="E99" s="41">
        <v>1</v>
      </c>
      <c r="F99" s="47">
        <v>81.42</v>
      </c>
      <c r="G99" s="45">
        <v>81.42</v>
      </c>
      <c r="H99" s="41" t="s">
        <v>293</v>
      </c>
      <c r="I99" s="41" t="s">
        <v>294</v>
      </c>
      <c r="J99" s="85">
        <v>44379</v>
      </c>
    </row>
    <row r="100" spans="1:10" ht="15.75" x14ac:dyDescent="0.25">
      <c r="A100" s="41" t="s">
        <v>198</v>
      </c>
      <c r="B100" s="41">
        <v>289</v>
      </c>
      <c r="C100" t="s">
        <v>123</v>
      </c>
      <c r="D100" s="41" t="s">
        <v>4</v>
      </c>
      <c r="E100" s="41">
        <v>1</v>
      </c>
      <c r="F100" s="47">
        <v>57.63</v>
      </c>
      <c r="G100" s="45">
        <v>57.63</v>
      </c>
      <c r="H100" s="41" t="s">
        <v>405</v>
      </c>
      <c r="I100" s="41" t="s">
        <v>406</v>
      </c>
      <c r="J100" s="85">
        <v>44382</v>
      </c>
    </row>
    <row r="101" spans="1:10" ht="15.75" x14ac:dyDescent="0.25">
      <c r="A101" s="41" t="s">
        <v>198</v>
      </c>
      <c r="B101" s="41">
        <v>103</v>
      </c>
      <c r="C101" t="s">
        <v>5</v>
      </c>
      <c r="D101" s="41" t="s">
        <v>4</v>
      </c>
      <c r="E101" s="41">
        <v>1</v>
      </c>
      <c r="F101" s="47">
        <v>21</v>
      </c>
      <c r="G101" s="45">
        <v>21</v>
      </c>
      <c r="H101" s="41" t="s">
        <v>405</v>
      </c>
      <c r="I101" s="41" t="s">
        <v>406</v>
      </c>
      <c r="J101" s="85">
        <v>44382</v>
      </c>
    </row>
    <row r="102" spans="1:10" ht="15.75" x14ac:dyDescent="0.25">
      <c r="A102" s="41" t="s">
        <v>198</v>
      </c>
      <c r="B102" s="41">
        <v>142</v>
      </c>
      <c r="C102" t="s">
        <v>34</v>
      </c>
      <c r="D102" s="41" t="s">
        <v>4</v>
      </c>
      <c r="E102" s="41">
        <v>1</v>
      </c>
      <c r="F102" s="47">
        <v>35</v>
      </c>
      <c r="G102" s="45">
        <v>35</v>
      </c>
      <c r="H102" s="41" t="s">
        <v>407</v>
      </c>
      <c r="I102" s="41" t="s">
        <v>408</v>
      </c>
      <c r="J102" s="85">
        <v>44383</v>
      </c>
    </row>
    <row r="103" spans="1:10" ht="15.75" x14ac:dyDescent="0.25">
      <c r="A103" s="41" t="s">
        <v>198</v>
      </c>
      <c r="B103" s="41">
        <v>221</v>
      </c>
      <c r="C103" t="s">
        <v>83</v>
      </c>
      <c r="D103" s="41" t="s">
        <v>4</v>
      </c>
      <c r="E103" s="41">
        <v>2</v>
      </c>
      <c r="F103" s="47">
        <v>7.58</v>
      </c>
      <c r="G103" s="45">
        <v>15.16</v>
      </c>
      <c r="H103" s="41" t="s">
        <v>295</v>
      </c>
      <c r="I103" s="41" t="s">
        <v>296</v>
      </c>
      <c r="J103" s="85">
        <v>44384</v>
      </c>
    </row>
    <row r="104" spans="1:10" ht="15.75" x14ac:dyDescent="0.25">
      <c r="A104" s="41" t="s">
        <v>198</v>
      </c>
      <c r="B104" s="41">
        <v>116</v>
      </c>
      <c r="C104" t="s">
        <v>354</v>
      </c>
      <c r="D104" s="41" t="s">
        <v>4</v>
      </c>
      <c r="E104" s="41">
        <v>12</v>
      </c>
      <c r="F104" s="47">
        <v>4.54</v>
      </c>
      <c r="G104" s="45">
        <v>54.480000000000004</v>
      </c>
      <c r="H104" s="41" t="s">
        <v>292</v>
      </c>
      <c r="I104" s="41" t="s">
        <v>282</v>
      </c>
      <c r="J104" s="85">
        <v>44385</v>
      </c>
    </row>
    <row r="105" spans="1:10" ht="15.75" x14ac:dyDescent="0.25">
      <c r="A105" s="41" t="s">
        <v>198</v>
      </c>
      <c r="B105" s="41">
        <v>258</v>
      </c>
      <c r="C105" t="s">
        <v>104</v>
      </c>
      <c r="D105" s="41" t="s">
        <v>4</v>
      </c>
      <c r="E105" s="41">
        <v>4</v>
      </c>
      <c r="F105" s="47">
        <v>15.3</v>
      </c>
      <c r="G105" s="45">
        <v>61.2</v>
      </c>
      <c r="H105" s="41" t="s">
        <v>297</v>
      </c>
      <c r="I105" s="41" t="s">
        <v>298</v>
      </c>
      <c r="J105" s="85">
        <v>44385</v>
      </c>
    </row>
    <row r="106" spans="1:10" ht="15.75" x14ac:dyDescent="0.25">
      <c r="A106" s="41" t="s">
        <v>198</v>
      </c>
      <c r="B106" s="41">
        <v>185</v>
      </c>
      <c r="C106" t="s">
        <v>58</v>
      </c>
      <c r="D106" s="41" t="s">
        <v>12</v>
      </c>
      <c r="E106" s="41">
        <v>1</v>
      </c>
      <c r="F106" s="47">
        <v>680</v>
      </c>
      <c r="G106" s="45">
        <v>680</v>
      </c>
      <c r="H106" s="41" t="s">
        <v>290</v>
      </c>
      <c r="I106" s="41" t="s">
        <v>291</v>
      </c>
      <c r="J106" s="85">
        <v>44385</v>
      </c>
    </row>
    <row r="107" spans="1:10" ht="15.75" x14ac:dyDescent="0.25">
      <c r="A107" s="41" t="s">
        <v>198</v>
      </c>
      <c r="B107" s="41">
        <v>116</v>
      </c>
      <c r="C107" t="s">
        <v>354</v>
      </c>
      <c r="D107" s="41" t="s">
        <v>4</v>
      </c>
      <c r="E107" s="41">
        <v>2</v>
      </c>
      <c r="F107" s="47">
        <v>4.54</v>
      </c>
      <c r="G107" s="45">
        <v>9.08</v>
      </c>
      <c r="H107" s="41" t="s">
        <v>315</v>
      </c>
      <c r="I107" s="41" t="s">
        <v>316</v>
      </c>
      <c r="J107" s="85">
        <v>44390</v>
      </c>
    </row>
    <row r="108" spans="1:10" ht="15.75" x14ac:dyDescent="0.25">
      <c r="A108" s="41" t="s">
        <v>198</v>
      </c>
      <c r="B108" s="41">
        <v>258</v>
      </c>
      <c r="C108" t="s">
        <v>104</v>
      </c>
      <c r="D108" s="41" t="s">
        <v>4</v>
      </c>
      <c r="E108" s="41">
        <v>4</v>
      </c>
      <c r="F108" s="47">
        <v>15.3</v>
      </c>
      <c r="G108" s="45">
        <v>61.2</v>
      </c>
      <c r="H108" s="41" t="s">
        <v>292</v>
      </c>
      <c r="I108" s="41" t="s">
        <v>282</v>
      </c>
      <c r="J108" s="85">
        <v>44391</v>
      </c>
    </row>
    <row r="109" spans="1:10" ht="15.75" x14ac:dyDescent="0.25">
      <c r="A109" s="41" t="s">
        <v>198</v>
      </c>
      <c r="B109" s="41">
        <v>116</v>
      </c>
      <c r="C109" t="s">
        <v>354</v>
      </c>
      <c r="D109" s="41" t="s">
        <v>4</v>
      </c>
      <c r="E109" s="41">
        <v>12</v>
      </c>
      <c r="F109" s="47">
        <v>4.54</v>
      </c>
      <c r="G109" s="45">
        <v>54.480000000000004</v>
      </c>
      <c r="H109" s="41" t="s">
        <v>290</v>
      </c>
      <c r="I109" s="41" t="s">
        <v>291</v>
      </c>
      <c r="J109" s="85">
        <v>44391</v>
      </c>
    </row>
    <row r="110" spans="1:10" ht="15.75" x14ac:dyDescent="0.25">
      <c r="A110" s="41" t="s">
        <v>198</v>
      </c>
      <c r="B110" s="41">
        <v>204</v>
      </c>
      <c r="C110" t="s">
        <v>155</v>
      </c>
      <c r="D110" s="41" t="s">
        <v>4</v>
      </c>
      <c r="E110" s="41">
        <v>1</v>
      </c>
      <c r="F110" s="47">
        <v>136.88</v>
      </c>
      <c r="G110" s="45">
        <v>136.88</v>
      </c>
      <c r="H110" s="41" t="s">
        <v>401</v>
      </c>
      <c r="I110" s="41" t="s">
        <v>402</v>
      </c>
      <c r="J110" s="85">
        <v>44393</v>
      </c>
    </row>
    <row r="111" spans="1:10" ht="15.75" x14ac:dyDescent="0.25">
      <c r="A111" s="41" t="s">
        <v>198</v>
      </c>
      <c r="B111" s="41">
        <v>288</v>
      </c>
      <c r="C111" t="s">
        <v>121</v>
      </c>
      <c r="D111" s="41" t="s">
        <v>4</v>
      </c>
      <c r="E111" s="41">
        <v>1</v>
      </c>
      <c r="F111" s="47">
        <v>25.96</v>
      </c>
      <c r="G111" s="45">
        <v>25.96</v>
      </c>
      <c r="H111" s="41" t="s">
        <v>401</v>
      </c>
      <c r="I111" s="41" t="s">
        <v>402</v>
      </c>
      <c r="J111" s="85">
        <v>44393</v>
      </c>
    </row>
    <row r="112" spans="1:10" ht="15.75" x14ac:dyDescent="0.25">
      <c r="A112" s="41" t="s">
        <v>198</v>
      </c>
      <c r="B112" s="41">
        <v>310</v>
      </c>
      <c r="C112" t="s">
        <v>225</v>
      </c>
      <c r="D112" s="41" t="s">
        <v>4</v>
      </c>
      <c r="E112" s="41">
        <v>1</v>
      </c>
      <c r="F112" s="47">
        <v>18.88</v>
      </c>
      <c r="G112" s="45">
        <v>18.88</v>
      </c>
      <c r="H112" s="41" t="s">
        <v>401</v>
      </c>
      <c r="I112" s="41" t="s">
        <v>402</v>
      </c>
      <c r="J112" s="85">
        <v>44393</v>
      </c>
    </row>
    <row r="113" spans="1:10" ht="15.75" x14ac:dyDescent="0.25">
      <c r="A113" s="41" t="s">
        <v>198</v>
      </c>
      <c r="B113" s="48">
        <v>205</v>
      </c>
      <c r="C113" t="s">
        <v>76</v>
      </c>
      <c r="D113" s="41" t="s">
        <v>13</v>
      </c>
      <c r="E113" s="41">
        <v>2</v>
      </c>
      <c r="F113" s="47">
        <v>35.96</v>
      </c>
      <c r="G113" s="45">
        <v>71.92</v>
      </c>
      <c r="H113" s="41" t="s">
        <v>293</v>
      </c>
      <c r="I113" s="41" t="s">
        <v>294</v>
      </c>
      <c r="J113" s="85">
        <v>44393</v>
      </c>
    </row>
    <row r="114" spans="1:10" ht="15.75" x14ac:dyDescent="0.25">
      <c r="A114" s="41" t="s">
        <v>198</v>
      </c>
      <c r="B114" s="58">
        <v>116</v>
      </c>
      <c r="C114" t="s">
        <v>354</v>
      </c>
      <c r="D114" s="41" t="s">
        <v>4</v>
      </c>
      <c r="E114" s="41">
        <v>12</v>
      </c>
      <c r="F114" s="47">
        <v>3.75</v>
      </c>
      <c r="G114" s="45">
        <v>45</v>
      </c>
      <c r="H114" s="41" t="s">
        <v>409</v>
      </c>
      <c r="I114" s="41" t="s">
        <v>300</v>
      </c>
      <c r="J114" s="85">
        <v>44392</v>
      </c>
    </row>
    <row r="115" spans="1:10" ht="15.75" x14ac:dyDescent="0.25">
      <c r="A115" s="41" t="s">
        <v>198</v>
      </c>
      <c r="B115" s="58">
        <v>258</v>
      </c>
      <c r="C115" t="s">
        <v>104</v>
      </c>
      <c r="D115" s="41" t="s">
        <v>4</v>
      </c>
      <c r="E115" s="41">
        <v>3</v>
      </c>
      <c r="F115" s="47">
        <v>15.3</v>
      </c>
      <c r="G115" s="45">
        <v>45.900000000000006</v>
      </c>
      <c r="H115" s="41" t="s">
        <v>281</v>
      </c>
      <c r="I115" s="41" t="s">
        <v>282</v>
      </c>
      <c r="J115" s="85">
        <v>44397</v>
      </c>
    </row>
    <row r="116" spans="1:10" ht="15.75" x14ac:dyDescent="0.25">
      <c r="A116" s="41" t="s">
        <v>198</v>
      </c>
      <c r="B116" s="48">
        <v>258</v>
      </c>
      <c r="C116" t="s">
        <v>104</v>
      </c>
      <c r="D116" s="41" t="s">
        <v>4</v>
      </c>
      <c r="E116" s="41">
        <v>3</v>
      </c>
      <c r="F116" s="47">
        <v>15.3</v>
      </c>
      <c r="G116" s="45">
        <v>45.900000000000006</v>
      </c>
      <c r="H116" s="41" t="s">
        <v>311</v>
      </c>
      <c r="I116" s="41" t="s">
        <v>312</v>
      </c>
      <c r="J116" s="85">
        <v>44397</v>
      </c>
    </row>
    <row r="117" spans="1:10" ht="15.75" x14ac:dyDescent="0.25">
      <c r="A117" s="41" t="s">
        <v>198</v>
      </c>
      <c r="B117" s="48">
        <v>288</v>
      </c>
      <c r="C117" t="s">
        <v>121</v>
      </c>
      <c r="D117" s="41" t="s">
        <v>4</v>
      </c>
      <c r="E117" s="41">
        <v>1</v>
      </c>
      <c r="F117" s="47">
        <v>25.96</v>
      </c>
      <c r="G117" s="45">
        <v>25.96</v>
      </c>
      <c r="H117" s="41" t="s">
        <v>311</v>
      </c>
      <c r="I117" s="41" t="s">
        <v>312</v>
      </c>
      <c r="J117" s="85">
        <v>44397</v>
      </c>
    </row>
    <row r="118" spans="1:10" ht="15.75" x14ac:dyDescent="0.25">
      <c r="A118" s="41" t="s">
        <v>198</v>
      </c>
      <c r="B118" s="41">
        <v>146</v>
      </c>
      <c r="C118" t="s">
        <v>172</v>
      </c>
      <c r="D118" s="41" t="s">
        <v>4</v>
      </c>
      <c r="E118" s="41">
        <v>1</v>
      </c>
      <c r="F118" s="47">
        <v>306.8</v>
      </c>
      <c r="G118" s="45">
        <v>306.8</v>
      </c>
      <c r="H118" s="41" t="s">
        <v>288</v>
      </c>
      <c r="I118" s="41" t="s">
        <v>289</v>
      </c>
      <c r="J118" s="85">
        <v>44397</v>
      </c>
    </row>
    <row r="119" spans="1:10" ht="15.75" x14ac:dyDescent="0.25">
      <c r="A119" s="41" t="s">
        <v>198</v>
      </c>
      <c r="B119" s="41">
        <v>289</v>
      </c>
      <c r="C119" t="s">
        <v>123</v>
      </c>
      <c r="D119" s="41" t="s">
        <v>4</v>
      </c>
      <c r="E119" s="41">
        <v>1</v>
      </c>
      <c r="F119" s="47">
        <v>57.63</v>
      </c>
      <c r="G119" s="45">
        <v>57.63</v>
      </c>
      <c r="H119" s="41" t="s">
        <v>293</v>
      </c>
      <c r="I119" s="41" t="s">
        <v>294</v>
      </c>
      <c r="J119" s="85">
        <v>44398</v>
      </c>
    </row>
    <row r="120" spans="1:10" ht="15.75" x14ac:dyDescent="0.25">
      <c r="A120" s="41" t="s">
        <v>198</v>
      </c>
      <c r="B120" s="41">
        <v>272</v>
      </c>
      <c r="C120" t="s">
        <v>114</v>
      </c>
      <c r="D120" s="41" t="s">
        <v>4</v>
      </c>
      <c r="E120" s="41">
        <v>3</v>
      </c>
      <c r="F120" s="47">
        <v>4.01</v>
      </c>
      <c r="G120" s="45">
        <v>12.03</v>
      </c>
      <c r="H120" s="41" t="s">
        <v>297</v>
      </c>
      <c r="I120" s="41" t="s">
        <v>298</v>
      </c>
      <c r="J120" s="85">
        <v>44398</v>
      </c>
    </row>
    <row r="121" spans="1:10" ht="15.75" x14ac:dyDescent="0.25">
      <c r="A121" s="41" t="s">
        <v>198</v>
      </c>
      <c r="B121" s="41">
        <v>200</v>
      </c>
      <c r="C121" t="s">
        <v>71</v>
      </c>
      <c r="D121" s="41" t="s">
        <v>13</v>
      </c>
      <c r="E121" s="41">
        <v>1</v>
      </c>
      <c r="F121" s="47">
        <v>44.603999999999999</v>
      </c>
      <c r="G121" s="45">
        <v>44.603999999999999</v>
      </c>
      <c r="H121" s="41" t="s">
        <v>410</v>
      </c>
      <c r="I121" s="41" t="s">
        <v>316</v>
      </c>
      <c r="J121" s="85">
        <v>44398</v>
      </c>
    </row>
    <row r="122" spans="1:10" ht="15.75" x14ac:dyDescent="0.25">
      <c r="A122" s="41" t="s">
        <v>198</v>
      </c>
      <c r="B122" s="41">
        <v>116</v>
      </c>
      <c r="C122" t="s">
        <v>354</v>
      </c>
      <c r="D122" s="41" t="s">
        <v>4</v>
      </c>
      <c r="E122" s="41">
        <v>12</v>
      </c>
      <c r="F122" s="47">
        <v>3.75</v>
      </c>
      <c r="G122" s="45">
        <v>45</v>
      </c>
      <c r="H122" s="41" t="s">
        <v>405</v>
      </c>
      <c r="I122" s="41" t="s">
        <v>406</v>
      </c>
      <c r="J122" s="85">
        <v>44403</v>
      </c>
    </row>
    <row r="123" spans="1:10" ht="15.75" x14ac:dyDescent="0.25">
      <c r="A123" s="41" t="s">
        <v>198</v>
      </c>
      <c r="B123" s="41">
        <v>310</v>
      </c>
      <c r="C123" t="s">
        <v>225</v>
      </c>
      <c r="D123" s="41" t="s">
        <v>4</v>
      </c>
      <c r="E123" s="41">
        <v>1</v>
      </c>
      <c r="F123" s="47">
        <v>18.88</v>
      </c>
      <c r="G123" s="45">
        <v>18.88</v>
      </c>
      <c r="H123" s="41" t="s">
        <v>405</v>
      </c>
      <c r="I123" s="41" t="s">
        <v>406</v>
      </c>
      <c r="J123" s="85">
        <v>44403</v>
      </c>
    </row>
    <row r="124" spans="1:10" ht="15.75" x14ac:dyDescent="0.25">
      <c r="A124" s="41" t="s">
        <v>198</v>
      </c>
      <c r="B124" s="41">
        <v>116</v>
      </c>
      <c r="C124" t="s">
        <v>354</v>
      </c>
      <c r="D124" s="41" t="s">
        <v>4</v>
      </c>
      <c r="E124" s="41">
        <v>6</v>
      </c>
      <c r="F124" s="47">
        <v>3.75</v>
      </c>
      <c r="G124" s="45">
        <v>22.5</v>
      </c>
      <c r="H124" s="41" t="s">
        <v>321</v>
      </c>
      <c r="I124" s="41" t="s">
        <v>322</v>
      </c>
      <c r="J124" s="85">
        <v>44403</v>
      </c>
    </row>
    <row r="125" spans="1:10" ht="15.75" x14ac:dyDescent="0.25">
      <c r="A125" s="41" t="s">
        <v>198</v>
      </c>
      <c r="B125" s="41">
        <v>310</v>
      </c>
      <c r="C125" t="s">
        <v>225</v>
      </c>
      <c r="D125" s="41" t="s">
        <v>4</v>
      </c>
      <c r="E125" s="41">
        <v>2</v>
      </c>
      <c r="F125" s="47">
        <v>18.88</v>
      </c>
      <c r="G125" s="45">
        <v>37.76</v>
      </c>
      <c r="H125" s="41" t="s">
        <v>321</v>
      </c>
      <c r="I125" s="41" t="s">
        <v>322</v>
      </c>
      <c r="J125" s="85">
        <v>44403</v>
      </c>
    </row>
    <row r="126" spans="1:10" ht="15.75" x14ac:dyDescent="0.25">
      <c r="A126" s="41" t="s">
        <v>198</v>
      </c>
      <c r="B126" s="48">
        <v>117</v>
      </c>
      <c r="C126" t="s">
        <v>355</v>
      </c>
      <c r="D126" s="41" t="s">
        <v>4</v>
      </c>
      <c r="E126" s="41">
        <v>6</v>
      </c>
      <c r="F126" s="47">
        <v>3.75</v>
      </c>
      <c r="G126" s="45">
        <v>22.5</v>
      </c>
      <c r="H126" s="41" t="s">
        <v>321</v>
      </c>
      <c r="I126" s="41" t="s">
        <v>322</v>
      </c>
      <c r="J126" s="85">
        <v>44403</v>
      </c>
    </row>
    <row r="127" spans="1:10" ht="15.75" x14ac:dyDescent="0.25">
      <c r="A127" s="41" t="s">
        <v>198</v>
      </c>
      <c r="B127" s="41">
        <v>309</v>
      </c>
      <c r="C127" t="s">
        <v>224</v>
      </c>
      <c r="D127" s="41" t="s">
        <v>4</v>
      </c>
      <c r="E127" s="41">
        <v>2</v>
      </c>
      <c r="F127" s="47">
        <v>501.5</v>
      </c>
      <c r="G127" s="45">
        <v>1003</v>
      </c>
      <c r="H127" s="41" t="s">
        <v>321</v>
      </c>
      <c r="I127" s="41" t="s">
        <v>322</v>
      </c>
      <c r="J127" s="85">
        <v>44403</v>
      </c>
    </row>
    <row r="128" spans="1:10" ht="15.75" x14ac:dyDescent="0.25">
      <c r="A128" s="41" t="s">
        <v>198</v>
      </c>
      <c r="B128" s="41">
        <v>309</v>
      </c>
      <c r="C128" t="s">
        <v>224</v>
      </c>
      <c r="D128" s="41" t="s">
        <v>4</v>
      </c>
      <c r="E128" s="41">
        <v>2</v>
      </c>
      <c r="F128" s="47">
        <v>501.5</v>
      </c>
      <c r="G128" s="45">
        <v>1003</v>
      </c>
      <c r="H128" s="41" t="s">
        <v>281</v>
      </c>
      <c r="I128" s="41" t="s">
        <v>282</v>
      </c>
      <c r="J128" s="85">
        <v>44403</v>
      </c>
    </row>
    <row r="129" spans="1:10" ht="15.75" x14ac:dyDescent="0.25">
      <c r="A129" s="41" t="s">
        <v>198</v>
      </c>
      <c r="B129" s="41">
        <v>309</v>
      </c>
      <c r="C129" t="s">
        <v>224</v>
      </c>
      <c r="D129" s="41" t="s">
        <v>4</v>
      </c>
      <c r="E129" s="41">
        <v>2</v>
      </c>
      <c r="F129" s="47">
        <v>501.5</v>
      </c>
      <c r="G129" s="45">
        <v>1003</v>
      </c>
      <c r="H129" s="41" t="s">
        <v>403</v>
      </c>
      <c r="I129" s="41" t="s">
        <v>298</v>
      </c>
      <c r="J129" s="85">
        <v>44403</v>
      </c>
    </row>
    <row r="130" spans="1:10" ht="15.75" x14ac:dyDescent="0.25">
      <c r="A130" s="41" t="s">
        <v>198</v>
      </c>
      <c r="B130" s="41">
        <v>309</v>
      </c>
      <c r="C130" t="s">
        <v>224</v>
      </c>
      <c r="D130" s="41" t="s">
        <v>4</v>
      </c>
      <c r="E130" s="41">
        <v>1</v>
      </c>
      <c r="F130" s="47">
        <v>501.5</v>
      </c>
      <c r="G130" s="45">
        <v>501.5</v>
      </c>
      <c r="H130" s="41" t="s">
        <v>297</v>
      </c>
      <c r="I130" s="41" t="s">
        <v>298</v>
      </c>
      <c r="J130" s="85">
        <v>44403</v>
      </c>
    </row>
    <row r="131" spans="1:10" ht="15.75" x14ac:dyDescent="0.25">
      <c r="A131" s="41" t="s">
        <v>198</v>
      </c>
      <c r="B131" s="41">
        <v>309</v>
      </c>
      <c r="C131" t="s">
        <v>224</v>
      </c>
      <c r="D131" s="41" t="s">
        <v>4</v>
      </c>
      <c r="E131" s="41">
        <v>1</v>
      </c>
      <c r="F131" s="47">
        <v>501.5</v>
      </c>
      <c r="G131" s="45">
        <v>501.5</v>
      </c>
      <c r="H131" s="41" t="s">
        <v>411</v>
      </c>
      <c r="I131" s="41" t="s">
        <v>298</v>
      </c>
      <c r="J131" s="85">
        <v>44403</v>
      </c>
    </row>
    <row r="132" spans="1:10" ht="15.75" x14ac:dyDescent="0.25">
      <c r="A132" s="41" t="s">
        <v>198</v>
      </c>
      <c r="B132" s="48">
        <v>288</v>
      </c>
      <c r="C132" t="s">
        <v>121</v>
      </c>
      <c r="D132" s="41" t="s">
        <v>4</v>
      </c>
      <c r="E132" s="41">
        <v>2</v>
      </c>
      <c r="F132" s="47">
        <v>25.96</v>
      </c>
      <c r="G132" s="45">
        <v>51.92</v>
      </c>
      <c r="H132" s="41" t="s">
        <v>403</v>
      </c>
      <c r="I132" s="41" t="s">
        <v>298</v>
      </c>
      <c r="J132" s="85">
        <v>44403</v>
      </c>
    </row>
    <row r="133" spans="1:10" ht="15.75" x14ac:dyDescent="0.25">
      <c r="A133" s="41" t="s">
        <v>198</v>
      </c>
      <c r="B133" s="48">
        <v>288</v>
      </c>
      <c r="C133" t="s">
        <v>121</v>
      </c>
      <c r="D133" s="41" t="s">
        <v>4</v>
      </c>
      <c r="E133" s="41">
        <v>2</v>
      </c>
      <c r="F133" s="47">
        <v>25.96</v>
      </c>
      <c r="G133" s="45">
        <v>51.92</v>
      </c>
      <c r="H133" s="41" t="s">
        <v>321</v>
      </c>
      <c r="I133" s="41" t="s">
        <v>322</v>
      </c>
      <c r="J133" s="85">
        <v>44403</v>
      </c>
    </row>
    <row r="134" spans="1:10" ht="15.75" x14ac:dyDescent="0.25">
      <c r="A134" s="41" t="s">
        <v>198</v>
      </c>
      <c r="B134" s="41">
        <v>145</v>
      </c>
      <c r="C134" t="s">
        <v>31</v>
      </c>
      <c r="D134" s="41" t="s">
        <v>4</v>
      </c>
      <c r="E134" s="41">
        <v>1</v>
      </c>
      <c r="F134" s="47">
        <v>42.568399999999997</v>
      </c>
      <c r="G134" s="45">
        <v>42.568399999999997</v>
      </c>
      <c r="H134" s="41" t="s">
        <v>409</v>
      </c>
      <c r="I134" s="41" t="s">
        <v>300</v>
      </c>
      <c r="J134" s="85">
        <v>44403</v>
      </c>
    </row>
    <row r="135" spans="1:10" ht="15.75" x14ac:dyDescent="0.25">
      <c r="A135" s="41" t="s">
        <v>198</v>
      </c>
      <c r="B135" s="41">
        <v>116</v>
      </c>
      <c r="C135" t="s">
        <v>354</v>
      </c>
      <c r="D135" s="41" t="s">
        <v>4</v>
      </c>
      <c r="E135" s="41">
        <v>1</v>
      </c>
      <c r="F135" s="47">
        <v>3.75</v>
      </c>
      <c r="G135" s="45">
        <v>3.75</v>
      </c>
      <c r="H135" s="41" t="s">
        <v>293</v>
      </c>
      <c r="I135" s="41" t="s">
        <v>294</v>
      </c>
      <c r="J135" s="85">
        <v>44404</v>
      </c>
    </row>
    <row r="136" spans="1:10" ht="15.75" x14ac:dyDescent="0.25">
      <c r="A136" s="41" t="s">
        <v>198</v>
      </c>
      <c r="B136" s="41">
        <v>256</v>
      </c>
      <c r="C136" t="s">
        <v>183</v>
      </c>
      <c r="D136" s="41" t="s">
        <v>4</v>
      </c>
      <c r="E136" s="41">
        <v>2</v>
      </c>
      <c r="F136" s="47">
        <v>46.02</v>
      </c>
      <c r="G136" s="45">
        <v>92.04</v>
      </c>
      <c r="H136" s="41" t="s">
        <v>321</v>
      </c>
      <c r="I136" s="41" t="s">
        <v>322</v>
      </c>
      <c r="J136" s="85">
        <v>44404</v>
      </c>
    </row>
    <row r="137" spans="1:10" ht="15.75" x14ac:dyDescent="0.25">
      <c r="A137" s="41" t="s">
        <v>198</v>
      </c>
      <c r="B137" s="41">
        <v>204</v>
      </c>
      <c r="C137" t="s">
        <v>155</v>
      </c>
      <c r="D137" s="41" t="s">
        <v>4</v>
      </c>
      <c r="E137" s="41">
        <v>1</v>
      </c>
      <c r="F137" s="47">
        <v>136.88</v>
      </c>
      <c r="G137" s="45">
        <v>136.88</v>
      </c>
      <c r="H137" s="41" t="s">
        <v>309</v>
      </c>
      <c r="I137" s="41" t="s">
        <v>310</v>
      </c>
      <c r="J137" s="85">
        <v>44405</v>
      </c>
    </row>
    <row r="138" spans="1:10" ht="15.75" x14ac:dyDescent="0.25">
      <c r="A138" s="41" t="s">
        <v>198</v>
      </c>
      <c r="B138" s="41">
        <v>309</v>
      </c>
      <c r="C138" t="s">
        <v>224</v>
      </c>
      <c r="D138" s="41" t="s">
        <v>4</v>
      </c>
      <c r="E138" s="41">
        <v>1</v>
      </c>
      <c r="F138" s="47">
        <v>501.5</v>
      </c>
      <c r="G138" s="45">
        <v>501.5</v>
      </c>
      <c r="H138" s="41" t="s">
        <v>412</v>
      </c>
      <c r="I138" s="41" t="s">
        <v>298</v>
      </c>
      <c r="J138" s="85">
        <v>44405</v>
      </c>
    </row>
    <row r="139" spans="1:10" ht="15.75" x14ac:dyDescent="0.25">
      <c r="A139" s="41" t="s">
        <v>198</v>
      </c>
      <c r="B139" s="41">
        <v>309</v>
      </c>
      <c r="C139" t="s">
        <v>224</v>
      </c>
      <c r="D139" s="41" t="s">
        <v>4</v>
      </c>
      <c r="E139" s="41">
        <v>1</v>
      </c>
      <c r="F139" s="47">
        <v>501.5</v>
      </c>
      <c r="G139" s="45">
        <v>501.5</v>
      </c>
      <c r="H139" s="41" t="s">
        <v>405</v>
      </c>
      <c r="I139" s="41" t="s">
        <v>406</v>
      </c>
      <c r="J139" s="85">
        <v>44405</v>
      </c>
    </row>
    <row r="140" spans="1:10" ht="15.75" x14ac:dyDescent="0.25">
      <c r="A140" s="41" t="s">
        <v>198</v>
      </c>
      <c r="B140" s="41">
        <v>265</v>
      </c>
      <c r="C140" t="s">
        <v>195</v>
      </c>
      <c r="D140" s="41" t="s">
        <v>4</v>
      </c>
      <c r="E140" s="41">
        <v>1</v>
      </c>
      <c r="F140" s="47">
        <v>104.28</v>
      </c>
      <c r="G140" s="45">
        <v>104.28</v>
      </c>
      <c r="H140" s="41" t="s">
        <v>413</v>
      </c>
      <c r="I140" s="41" t="s">
        <v>283</v>
      </c>
      <c r="J140" s="85">
        <v>44407</v>
      </c>
    </row>
    <row r="141" spans="1:10" ht="15.75" x14ac:dyDescent="0.25">
      <c r="A141" s="41" t="s">
        <v>198</v>
      </c>
      <c r="B141" s="41">
        <v>301</v>
      </c>
      <c r="C141" t="s">
        <v>190</v>
      </c>
      <c r="D141" s="41" t="s">
        <v>4</v>
      </c>
      <c r="E141" s="41">
        <v>1</v>
      </c>
      <c r="F141" s="47">
        <v>104.28</v>
      </c>
      <c r="G141" s="45">
        <v>104.28</v>
      </c>
      <c r="H141" s="41" t="s">
        <v>413</v>
      </c>
      <c r="I141" s="41" t="s">
        <v>283</v>
      </c>
      <c r="J141" s="85">
        <v>44407</v>
      </c>
    </row>
    <row r="142" spans="1:10" ht="15.75" thickBot="1" x14ac:dyDescent="0.3">
      <c r="G142" s="87">
        <f>SUM(G99:G141)</f>
        <v>7717.3924000000006</v>
      </c>
    </row>
    <row r="143" spans="1:10" ht="15.75" thickTop="1" x14ac:dyDescent="0.25"/>
    <row r="144" spans="1:10" ht="15.75" x14ac:dyDescent="0.25">
      <c r="A144" s="41" t="s">
        <v>357</v>
      </c>
      <c r="B144" s="41">
        <v>307</v>
      </c>
      <c r="C144" t="s">
        <v>222</v>
      </c>
      <c r="D144" s="41" t="s">
        <v>4</v>
      </c>
      <c r="E144" s="41">
        <v>4</v>
      </c>
      <c r="F144" s="47">
        <v>200.6</v>
      </c>
      <c r="G144" s="49">
        <v>802.4</v>
      </c>
      <c r="H144" s="41" t="s">
        <v>414</v>
      </c>
      <c r="I144" s="41" t="s">
        <v>402</v>
      </c>
      <c r="J144" s="85">
        <v>44405</v>
      </c>
    </row>
    <row r="145" spans="1:10" ht="15.75" x14ac:dyDescent="0.25">
      <c r="A145" s="41" t="s">
        <v>357</v>
      </c>
      <c r="B145" s="41">
        <v>307</v>
      </c>
      <c r="C145" t="s">
        <v>222</v>
      </c>
      <c r="D145" s="41" t="s">
        <v>4</v>
      </c>
      <c r="E145" s="41">
        <v>4</v>
      </c>
      <c r="F145" s="47">
        <v>200.6</v>
      </c>
      <c r="G145" s="45">
        <v>802.4</v>
      </c>
      <c r="H145" s="41" t="s">
        <v>414</v>
      </c>
      <c r="I145" s="41" t="s">
        <v>402</v>
      </c>
      <c r="J145" s="85">
        <v>44405</v>
      </c>
    </row>
    <row r="146" spans="1:10" ht="16.5" thickBot="1" x14ac:dyDescent="0.3">
      <c r="A146" s="41"/>
      <c r="B146" s="41"/>
      <c r="D146" s="41"/>
      <c r="E146" s="41"/>
      <c r="F146" s="47"/>
      <c r="G146" s="86">
        <f>SUM(G144:G145)</f>
        <v>1604.8</v>
      </c>
      <c r="H146" s="41"/>
      <c r="I146" s="41"/>
      <c r="J146" s="85"/>
    </row>
    <row r="147" spans="1:10" ht="16.5" thickTop="1" x14ac:dyDescent="0.25">
      <c r="A147" s="41"/>
      <c r="B147" s="41"/>
      <c r="D147" s="41"/>
      <c r="E147" s="41"/>
      <c r="F147" s="47"/>
      <c r="G147" s="45"/>
      <c r="H147" s="41"/>
      <c r="I147" s="41"/>
      <c r="J147" s="85"/>
    </row>
    <row r="148" spans="1:10" ht="15.75" x14ac:dyDescent="0.25">
      <c r="A148" s="41" t="s">
        <v>280</v>
      </c>
      <c r="B148" s="41">
        <v>258</v>
      </c>
      <c r="C148" s="41" t="s">
        <v>104</v>
      </c>
      <c r="D148" s="41" t="s">
        <v>4</v>
      </c>
      <c r="E148" s="41">
        <v>2</v>
      </c>
      <c r="F148" s="47">
        <v>15.3</v>
      </c>
      <c r="G148" s="45">
        <v>30.6</v>
      </c>
      <c r="H148" s="41" t="s">
        <v>311</v>
      </c>
      <c r="I148" s="41" t="s">
        <v>312</v>
      </c>
      <c r="J148" s="85">
        <v>44378</v>
      </c>
    </row>
    <row r="149" spans="1:10" ht="15.75" x14ac:dyDescent="0.25">
      <c r="A149" s="41" t="s">
        <v>280</v>
      </c>
      <c r="B149" s="41">
        <v>258</v>
      </c>
      <c r="C149" t="s">
        <v>104</v>
      </c>
      <c r="D149" s="41" t="s">
        <v>4</v>
      </c>
      <c r="E149" s="41">
        <v>1</v>
      </c>
      <c r="F149" s="47">
        <v>15.3</v>
      </c>
      <c r="G149" s="45">
        <v>15.3</v>
      </c>
      <c r="H149" s="41" t="s">
        <v>415</v>
      </c>
      <c r="I149" s="41" t="s">
        <v>319</v>
      </c>
      <c r="J149" s="85">
        <v>44378</v>
      </c>
    </row>
    <row r="150" spans="1:10" ht="15.75" x14ac:dyDescent="0.25">
      <c r="A150" s="41" t="s">
        <v>280</v>
      </c>
      <c r="B150" s="41">
        <v>116</v>
      </c>
      <c r="C150" t="s">
        <v>354</v>
      </c>
      <c r="D150" s="41" t="s">
        <v>4</v>
      </c>
      <c r="E150" s="41">
        <v>12</v>
      </c>
      <c r="F150" s="47">
        <v>4.54</v>
      </c>
      <c r="G150" s="45">
        <v>54.480000000000004</v>
      </c>
      <c r="H150" s="41" t="s">
        <v>409</v>
      </c>
      <c r="I150" s="41" t="s">
        <v>300</v>
      </c>
      <c r="J150" s="85">
        <v>44378</v>
      </c>
    </row>
    <row r="151" spans="1:10" ht="15.75" x14ac:dyDescent="0.25">
      <c r="A151" s="41" t="s">
        <v>280</v>
      </c>
      <c r="B151" s="41">
        <v>157</v>
      </c>
      <c r="C151" t="s">
        <v>147</v>
      </c>
      <c r="D151" s="41" t="s">
        <v>4</v>
      </c>
      <c r="E151" s="41">
        <v>1</v>
      </c>
      <c r="F151" s="47">
        <v>8.9443999999999999</v>
      </c>
      <c r="G151" s="45">
        <v>8.9443999999999999</v>
      </c>
      <c r="H151" s="41" t="s">
        <v>416</v>
      </c>
      <c r="I151" s="41" t="s">
        <v>314</v>
      </c>
      <c r="J151" s="85">
        <v>44378</v>
      </c>
    </row>
    <row r="152" spans="1:10" ht="15.75" x14ac:dyDescent="0.25">
      <c r="A152" s="41" t="s">
        <v>280</v>
      </c>
      <c r="B152" s="41">
        <v>158</v>
      </c>
      <c r="C152" t="s">
        <v>148</v>
      </c>
      <c r="D152" s="41" t="s">
        <v>4</v>
      </c>
      <c r="E152" s="41">
        <v>1</v>
      </c>
      <c r="F152" s="47">
        <v>24.400040000000001</v>
      </c>
      <c r="G152" s="45">
        <v>24.400040000000001</v>
      </c>
      <c r="H152" s="41" t="s">
        <v>416</v>
      </c>
      <c r="I152" s="41" t="s">
        <v>314</v>
      </c>
      <c r="J152" s="85">
        <v>44378</v>
      </c>
    </row>
    <row r="153" spans="1:10" ht="15.75" x14ac:dyDescent="0.25">
      <c r="A153" s="41" t="s">
        <v>280</v>
      </c>
      <c r="B153" s="41">
        <v>248</v>
      </c>
      <c r="C153" t="s">
        <v>100</v>
      </c>
      <c r="D153" s="41" t="s">
        <v>74</v>
      </c>
      <c r="E153" s="41">
        <v>1</v>
      </c>
      <c r="F153" s="47">
        <v>64.62</v>
      </c>
      <c r="G153" s="45">
        <v>64.62</v>
      </c>
      <c r="H153" s="41" t="s">
        <v>417</v>
      </c>
      <c r="I153" s="41" t="s">
        <v>418</v>
      </c>
      <c r="J153" s="85">
        <v>44379</v>
      </c>
    </row>
    <row r="154" spans="1:10" ht="15.75" x14ac:dyDescent="0.25">
      <c r="A154" s="41" t="s">
        <v>280</v>
      </c>
      <c r="B154" s="41">
        <v>248</v>
      </c>
      <c r="C154" t="s">
        <v>100</v>
      </c>
      <c r="D154" s="41" t="s">
        <v>74</v>
      </c>
      <c r="E154" s="41">
        <v>1</v>
      </c>
      <c r="F154" s="47">
        <v>64.62</v>
      </c>
      <c r="G154" s="45">
        <v>64.62</v>
      </c>
      <c r="H154" s="41" t="s">
        <v>305</v>
      </c>
      <c r="I154" s="41" t="s">
        <v>298</v>
      </c>
      <c r="J154" s="85">
        <v>44385</v>
      </c>
    </row>
    <row r="155" spans="1:10" ht="15.75" x14ac:dyDescent="0.25">
      <c r="A155" s="41" t="s">
        <v>280</v>
      </c>
      <c r="B155" s="41">
        <v>108</v>
      </c>
      <c r="C155" t="s">
        <v>208</v>
      </c>
      <c r="D155" s="41" t="s">
        <v>4</v>
      </c>
      <c r="E155" s="41">
        <v>7</v>
      </c>
      <c r="F155" s="47">
        <v>79.89</v>
      </c>
      <c r="G155" s="45">
        <v>559.23</v>
      </c>
      <c r="H155" s="41" t="s">
        <v>284</v>
      </c>
      <c r="I155" s="41" t="s">
        <v>320</v>
      </c>
      <c r="J155" s="85">
        <v>44390</v>
      </c>
    </row>
    <row r="156" spans="1:10" ht="15.75" x14ac:dyDescent="0.25">
      <c r="A156" s="41" t="s">
        <v>280</v>
      </c>
      <c r="B156" s="41">
        <v>108</v>
      </c>
      <c r="C156" t="s">
        <v>208</v>
      </c>
      <c r="D156" s="41" t="s">
        <v>4</v>
      </c>
      <c r="E156" s="41">
        <v>8</v>
      </c>
      <c r="F156" s="47">
        <v>79.89</v>
      </c>
      <c r="G156" s="45">
        <v>639.12</v>
      </c>
      <c r="H156" s="41" t="s">
        <v>284</v>
      </c>
      <c r="I156" s="41" t="s">
        <v>285</v>
      </c>
      <c r="J156" s="85">
        <v>44398</v>
      </c>
    </row>
    <row r="157" spans="1:10" ht="15.75" x14ac:dyDescent="0.25">
      <c r="A157" s="41" t="s">
        <v>280</v>
      </c>
      <c r="B157" s="41">
        <v>108</v>
      </c>
      <c r="C157" t="s">
        <v>208</v>
      </c>
      <c r="D157" s="41" t="s">
        <v>4</v>
      </c>
      <c r="E157" s="41">
        <v>7</v>
      </c>
      <c r="F157" s="47">
        <v>79.89</v>
      </c>
      <c r="G157" s="45">
        <v>559.23</v>
      </c>
      <c r="H157" s="41" t="s">
        <v>284</v>
      </c>
      <c r="I157" s="41" t="s">
        <v>285</v>
      </c>
      <c r="J157" s="85">
        <v>44405</v>
      </c>
    </row>
    <row r="158" spans="1:10" ht="15.75" x14ac:dyDescent="0.25">
      <c r="A158" s="41" t="s">
        <v>280</v>
      </c>
      <c r="B158" s="41">
        <v>248</v>
      </c>
      <c r="C158" t="s">
        <v>100</v>
      </c>
      <c r="D158" s="41" t="s">
        <v>74</v>
      </c>
      <c r="E158" s="41">
        <v>3</v>
      </c>
      <c r="F158" s="47">
        <v>64.62</v>
      </c>
      <c r="G158" s="45">
        <v>193.86</v>
      </c>
      <c r="H158" s="41" t="s">
        <v>308</v>
      </c>
      <c r="I158" s="41" t="s">
        <v>289</v>
      </c>
      <c r="J158" s="85">
        <v>44407</v>
      </c>
    </row>
    <row r="159" spans="1:10" ht="15.75" thickBot="1" x14ac:dyDescent="0.3">
      <c r="G159" s="87">
        <f>SUM(G148:G158)</f>
        <v>2214.4044400000002</v>
      </c>
    </row>
    <row r="160" spans="1:10" ht="15.75" thickTop="1" x14ac:dyDescent="0.25"/>
    <row r="161" spans="1:10" ht="15.75" x14ac:dyDescent="0.25">
      <c r="A161" s="41" t="s">
        <v>200</v>
      </c>
      <c r="B161" s="58">
        <v>311</v>
      </c>
      <c r="C161" t="s">
        <v>226</v>
      </c>
      <c r="D161" s="41" t="s">
        <v>4</v>
      </c>
      <c r="E161" s="41">
        <v>1</v>
      </c>
      <c r="F161" s="47">
        <v>38.94</v>
      </c>
      <c r="G161" s="45">
        <v>38.94</v>
      </c>
      <c r="H161" s="41" t="s">
        <v>288</v>
      </c>
      <c r="I161" s="41" t="s">
        <v>289</v>
      </c>
      <c r="J161" s="85">
        <v>44393</v>
      </c>
    </row>
    <row r="162" spans="1:10" ht="15.75" x14ac:dyDescent="0.25">
      <c r="A162" s="41" t="s">
        <v>200</v>
      </c>
      <c r="B162" s="41">
        <v>311</v>
      </c>
      <c r="C162" t="s">
        <v>226</v>
      </c>
      <c r="D162" s="41" t="s">
        <v>4</v>
      </c>
      <c r="E162" s="41">
        <v>1</v>
      </c>
      <c r="F162" s="47">
        <v>38.94</v>
      </c>
      <c r="G162" s="45">
        <v>38.94</v>
      </c>
      <c r="H162" s="41" t="s">
        <v>288</v>
      </c>
      <c r="I162" s="41" t="s">
        <v>289</v>
      </c>
      <c r="J162" s="85">
        <v>44397</v>
      </c>
    </row>
    <row r="163" spans="1:10" ht="15.75" x14ac:dyDescent="0.25">
      <c r="A163" s="41" t="s">
        <v>200</v>
      </c>
      <c r="B163" s="41">
        <v>311</v>
      </c>
      <c r="C163" t="s">
        <v>226</v>
      </c>
      <c r="D163" s="41" t="s">
        <v>4</v>
      </c>
      <c r="E163" s="41">
        <v>1</v>
      </c>
      <c r="F163" s="47">
        <v>38.94</v>
      </c>
      <c r="G163" s="45">
        <v>38.94</v>
      </c>
      <c r="H163" s="41" t="s">
        <v>301</v>
      </c>
      <c r="I163" s="41" t="s">
        <v>302</v>
      </c>
      <c r="J163" s="85">
        <v>44406</v>
      </c>
    </row>
    <row r="164" spans="1:10" x14ac:dyDescent="0.25">
      <c r="G164" s="88">
        <f>SUM(G161:G163)</f>
        <v>116.82</v>
      </c>
    </row>
    <row r="165" spans="1:10" ht="15.75" thickBot="1" x14ac:dyDescent="0.3">
      <c r="G165" s="87">
        <f>G10+G15+G20+G47+G58+G73+G78+G80+G97+G142+G146+G159+G164</f>
        <v>51561.916840000013</v>
      </c>
    </row>
    <row r="166" spans="1:10" ht="15.75" thickTop="1" x14ac:dyDescent="0.25"/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4" workbookViewId="0">
      <selection sqref="A1:XFD1048576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56.5703125" style="6" bestFit="1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44.140625" style="29" bestFit="1" customWidth="1"/>
    <col min="9" max="9" width="21.140625" style="24" bestFit="1" customWidth="1"/>
    <col min="10" max="10" width="21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14.25" x14ac:dyDescent="0.2">
      <c r="J2" s="32"/>
    </row>
    <row r="3" spans="1:10" s="3" customFormat="1" ht="14.25" x14ac:dyDescent="0.2">
      <c r="J3" s="32"/>
    </row>
    <row r="4" spans="1:10" s="3" customFormat="1" ht="14.25" x14ac:dyDescent="0.2">
      <c r="J4" s="32"/>
    </row>
    <row r="5" spans="1:10" s="3" customFormat="1" ht="14.25" x14ac:dyDescent="0.2">
      <c r="J5" s="32"/>
    </row>
    <row r="6" spans="1:10" s="3" customFormat="1" ht="14.25" x14ac:dyDescent="0.2"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44</v>
      </c>
      <c r="G10" s="10">
        <v>44365</v>
      </c>
      <c r="H10" s="10">
        <v>44365</v>
      </c>
      <c r="I10" s="34">
        <v>466.1</v>
      </c>
      <c r="J10" s="34">
        <v>20508.400000000001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9">
        <v>104</v>
      </c>
      <c r="C12" s="9" t="s">
        <v>151</v>
      </c>
      <c r="D12" s="14" t="s">
        <v>9</v>
      </c>
      <c r="E12" s="13" t="s">
        <v>4</v>
      </c>
      <c r="F12" s="9">
        <v>0</v>
      </c>
      <c r="G12" s="10">
        <v>42908</v>
      </c>
      <c r="H12" s="10">
        <v>42908</v>
      </c>
      <c r="I12" s="34">
        <v>55.01</v>
      </c>
      <c r="J12" s="34">
        <v>0</v>
      </c>
    </row>
    <row r="13" spans="1:10" x14ac:dyDescent="0.25">
      <c r="A13" s="9" t="s">
        <v>199</v>
      </c>
      <c r="B13" s="9">
        <v>105</v>
      </c>
      <c r="C13" s="9" t="s">
        <v>151</v>
      </c>
      <c r="D13" s="14" t="s">
        <v>10</v>
      </c>
      <c r="E13" s="13" t="s">
        <v>4</v>
      </c>
      <c r="F13" s="9">
        <v>26</v>
      </c>
      <c r="G13" s="10">
        <v>44384</v>
      </c>
      <c r="H13" s="10">
        <v>44384</v>
      </c>
      <c r="I13" s="34">
        <v>88.5</v>
      </c>
      <c r="J13" s="34">
        <v>2301</v>
      </c>
    </row>
    <row r="14" spans="1:10" x14ac:dyDescent="0.25">
      <c r="A14" s="9" t="s">
        <v>199</v>
      </c>
      <c r="B14" s="9">
        <v>106</v>
      </c>
      <c r="C14" s="9" t="s">
        <v>151</v>
      </c>
      <c r="D14" s="14" t="s">
        <v>8</v>
      </c>
      <c r="E14" s="13" t="s">
        <v>4</v>
      </c>
      <c r="F14" s="9">
        <v>48</v>
      </c>
      <c r="G14" s="10">
        <v>44056</v>
      </c>
      <c r="H14" s="10">
        <v>44056</v>
      </c>
      <c r="I14" s="34">
        <v>344.16</v>
      </c>
      <c r="J14" s="34">
        <v>16519.68</v>
      </c>
    </row>
    <row r="15" spans="1:10" x14ac:dyDescent="0.25">
      <c r="A15" s="9" t="s">
        <v>200</v>
      </c>
      <c r="B15" s="9">
        <v>308</v>
      </c>
      <c r="C15" s="9" t="s">
        <v>151</v>
      </c>
      <c r="D15" s="14" t="s">
        <v>223</v>
      </c>
      <c r="E15" s="13" t="s">
        <v>4</v>
      </c>
      <c r="F15" s="9">
        <v>50</v>
      </c>
      <c r="G15" s="10">
        <v>44385</v>
      </c>
      <c r="H15" s="10">
        <v>44385</v>
      </c>
      <c r="I15" s="34">
        <v>403.56</v>
      </c>
      <c r="J15" s="34">
        <v>20178</v>
      </c>
    </row>
    <row r="16" spans="1:10" x14ac:dyDescent="0.25">
      <c r="A16" s="9" t="s">
        <v>201</v>
      </c>
      <c r="B16" s="9">
        <v>311</v>
      </c>
      <c r="C16" s="9" t="s">
        <v>151</v>
      </c>
      <c r="D16" s="14" t="s">
        <v>226</v>
      </c>
      <c r="E16" s="13" t="s">
        <v>4</v>
      </c>
      <c r="F16" s="9">
        <v>7</v>
      </c>
      <c r="G16" s="10">
        <v>44392</v>
      </c>
      <c r="H16" s="10">
        <v>44392</v>
      </c>
      <c r="I16" s="34">
        <v>38.94</v>
      </c>
      <c r="J16" s="34">
        <v>272.58</v>
      </c>
    </row>
    <row r="17" spans="1:10" x14ac:dyDescent="0.25">
      <c r="A17" s="9" t="s">
        <v>202</v>
      </c>
      <c r="B17" s="9">
        <v>107</v>
      </c>
      <c r="C17" s="9" t="s">
        <v>151</v>
      </c>
      <c r="D17" s="14" t="s">
        <v>166</v>
      </c>
      <c r="E17" s="13" t="s">
        <v>4</v>
      </c>
      <c r="F17" s="9">
        <v>24</v>
      </c>
      <c r="G17" s="10">
        <v>44392</v>
      </c>
      <c r="H17" s="10">
        <v>44392</v>
      </c>
      <c r="I17" s="34">
        <v>61.36</v>
      </c>
      <c r="J17" s="34">
        <v>1472.6399999999999</v>
      </c>
    </row>
    <row r="18" spans="1:10" x14ac:dyDescent="0.25">
      <c r="A18" s="9" t="s">
        <v>198</v>
      </c>
      <c r="B18" s="9">
        <v>109</v>
      </c>
      <c r="C18" s="9" t="s">
        <v>151</v>
      </c>
      <c r="D18" s="14" t="s">
        <v>11</v>
      </c>
      <c r="E18" s="13" t="s">
        <v>12</v>
      </c>
      <c r="F18" s="9">
        <v>0</v>
      </c>
      <c r="G18" s="10">
        <v>43782</v>
      </c>
      <c r="H18" s="10">
        <v>43782</v>
      </c>
      <c r="I18" s="34">
        <v>114.74</v>
      </c>
      <c r="J18" s="34">
        <v>0</v>
      </c>
    </row>
    <row r="19" spans="1:10" x14ac:dyDescent="0.25">
      <c r="A19" s="9" t="s">
        <v>198</v>
      </c>
      <c r="B19" s="9">
        <v>313</v>
      </c>
      <c r="C19" s="9" t="s">
        <v>151</v>
      </c>
      <c r="D19" s="14" t="s">
        <v>228</v>
      </c>
      <c r="E19" s="13" t="s">
        <v>4</v>
      </c>
      <c r="F19" s="9">
        <v>10</v>
      </c>
      <c r="G19" s="10">
        <v>44406</v>
      </c>
      <c r="H19" s="10">
        <v>44406</v>
      </c>
      <c r="I19" s="34">
        <v>430.00380000000001</v>
      </c>
      <c r="J19" s="34">
        <v>4300.0380000000005</v>
      </c>
    </row>
    <row r="20" spans="1:10" x14ac:dyDescent="0.25">
      <c r="A20" s="9" t="s">
        <v>198</v>
      </c>
      <c r="B20" s="9">
        <v>309</v>
      </c>
      <c r="C20" s="9" t="s">
        <v>151</v>
      </c>
      <c r="D20" s="14" t="s">
        <v>224</v>
      </c>
      <c r="E20" s="13" t="s">
        <v>4</v>
      </c>
      <c r="F20" s="9">
        <v>0</v>
      </c>
      <c r="G20" s="10">
        <v>44392</v>
      </c>
      <c r="H20" s="10">
        <v>44392</v>
      </c>
      <c r="I20" s="34">
        <v>501.5</v>
      </c>
      <c r="J20" s="34">
        <v>0</v>
      </c>
    </row>
    <row r="21" spans="1:10" ht="15.75" x14ac:dyDescent="0.25">
      <c r="A21" s="39" t="s">
        <v>198</v>
      </c>
      <c r="B21" s="9">
        <v>110</v>
      </c>
      <c r="C21" s="9" t="s">
        <v>151</v>
      </c>
      <c r="D21" s="14" t="s">
        <v>229</v>
      </c>
      <c r="E21" s="13" t="s">
        <v>13</v>
      </c>
      <c r="F21" s="9">
        <v>4</v>
      </c>
      <c r="G21" s="10">
        <v>43895</v>
      </c>
      <c r="H21" s="10">
        <v>43895</v>
      </c>
      <c r="I21" s="34">
        <v>17.7</v>
      </c>
      <c r="J21" s="34">
        <v>70.8</v>
      </c>
    </row>
    <row r="22" spans="1:10" x14ac:dyDescent="0.25">
      <c r="A22" s="9" t="s">
        <v>198</v>
      </c>
      <c r="B22" s="9">
        <v>321</v>
      </c>
      <c r="C22" s="9" t="s">
        <v>151</v>
      </c>
      <c r="D22" s="14" t="s">
        <v>230</v>
      </c>
      <c r="E22" s="13" t="s">
        <v>13</v>
      </c>
      <c r="F22" s="9">
        <v>10</v>
      </c>
      <c r="G22" s="10">
        <v>44392</v>
      </c>
      <c r="H22" s="10">
        <v>44392</v>
      </c>
      <c r="I22" s="34">
        <v>18.762</v>
      </c>
      <c r="J22" s="34">
        <v>187.62</v>
      </c>
    </row>
    <row r="23" spans="1:10" x14ac:dyDescent="0.25">
      <c r="A23" s="9" t="s">
        <v>198</v>
      </c>
      <c r="B23" s="9">
        <v>111</v>
      </c>
      <c r="C23" s="9" t="s">
        <v>151</v>
      </c>
      <c r="D23" s="14" t="s">
        <v>209</v>
      </c>
      <c r="E23" s="13" t="s">
        <v>4</v>
      </c>
      <c r="F23" s="9">
        <v>21</v>
      </c>
      <c r="G23" s="10">
        <v>43592</v>
      </c>
      <c r="H23" s="10">
        <v>43592</v>
      </c>
      <c r="I23" s="34">
        <v>112</v>
      </c>
      <c r="J23" s="34">
        <v>2352</v>
      </c>
    </row>
    <row r="24" spans="1:10" x14ac:dyDescent="0.25">
      <c r="A24" s="9" t="s">
        <v>198</v>
      </c>
      <c r="B24" s="9">
        <v>112</v>
      </c>
      <c r="C24" s="9" t="s">
        <v>151</v>
      </c>
      <c r="D24" s="14" t="s">
        <v>14</v>
      </c>
      <c r="E24" s="13" t="s">
        <v>4</v>
      </c>
      <c r="F24" s="9">
        <v>0</v>
      </c>
      <c r="G24" s="10">
        <v>42902</v>
      </c>
      <c r="H24" s="10">
        <v>42902</v>
      </c>
      <c r="I24" s="34">
        <v>38</v>
      </c>
      <c r="J24" s="34">
        <v>0</v>
      </c>
    </row>
    <row r="25" spans="1:10" ht="15.75" x14ac:dyDescent="0.25">
      <c r="A25" s="39" t="s">
        <v>198</v>
      </c>
      <c r="B25" s="9">
        <v>113</v>
      </c>
      <c r="C25" s="9" t="s">
        <v>151</v>
      </c>
      <c r="D25" s="14" t="s">
        <v>15</v>
      </c>
      <c r="E25" s="13" t="s">
        <v>4</v>
      </c>
      <c r="F25" s="9">
        <v>12</v>
      </c>
      <c r="G25" s="10">
        <v>43580</v>
      </c>
      <c r="H25" s="10">
        <v>43580</v>
      </c>
      <c r="I25" s="34">
        <v>45</v>
      </c>
      <c r="J25" s="34">
        <v>540</v>
      </c>
    </row>
    <row r="26" spans="1:10" x14ac:dyDescent="0.25">
      <c r="A26" s="9" t="s">
        <v>198</v>
      </c>
      <c r="B26" s="9">
        <v>114</v>
      </c>
      <c r="C26" s="9" t="s">
        <v>151</v>
      </c>
      <c r="D26" s="14" t="s">
        <v>101</v>
      </c>
      <c r="E26" s="13" t="s">
        <v>7</v>
      </c>
      <c r="F26" s="9">
        <v>0</v>
      </c>
      <c r="G26" s="10">
        <v>43601</v>
      </c>
      <c r="H26" s="10">
        <v>43601</v>
      </c>
      <c r="I26" s="34">
        <v>125</v>
      </c>
      <c r="J26" s="34">
        <v>0</v>
      </c>
    </row>
    <row r="27" spans="1:10" ht="15.75" x14ac:dyDescent="0.25">
      <c r="A27" s="39" t="s">
        <v>198</v>
      </c>
      <c r="B27" s="9">
        <v>116</v>
      </c>
      <c r="C27" s="9" t="s">
        <v>151</v>
      </c>
      <c r="D27" s="14" t="s">
        <v>231</v>
      </c>
      <c r="E27" s="13" t="s">
        <v>4</v>
      </c>
      <c r="F27" s="9">
        <v>257</v>
      </c>
      <c r="G27" s="10">
        <v>43900</v>
      </c>
      <c r="H27" s="10">
        <v>43900</v>
      </c>
      <c r="I27" s="34">
        <v>4.5430000000000001</v>
      </c>
      <c r="J27" s="34">
        <v>1167.5509999999999</v>
      </c>
    </row>
    <row r="28" spans="1:10" ht="15.75" x14ac:dyDescent="0.25">
      <c r="A28" s="39" t="s">
        <v>198</v>
      </c>
      <c r="B28" s="9">
        <v>319</v>
      </c>
      <c r="C28" s="9" t="s">
        <v>151</v>
      </c>
      <c r="D28" s="14" t="s">
        <v>232</v>
      </c>
      <c r="E28" s="13" t="s">
        <v>4</v>
      </c>
      <c r="F28" s="9">
        <v>240</v>
      </c>
      <c r="G28" s="10">
        <v>44392</v>
      </c>
      <c r="H28" s="10">
        <v>44392</v>
      </c>
      <c r="I28" s="34">
        <v>3.75</v>
      </c>
      <c r="J28" s="34">
        <v>900</v>
      </c>
    </row>
    <row r="29" spans="1:10" x14ac:dyDescent="0.25">
      <c r="A29" s="9" t="s">
        <v>198</v>
      </c>
      <c r="B29" s="9">
        <v>117</v>
      </c>
      <c r="C29" s="9" t="s">
        <v>151</v>
      </c>
      <c r="D29" s="14" t="s">
        <v>233</v>
      </c>
      <c r="E29" s="13" t="s">
        <v>4</v>
      </c>
      <c r="F29" s="9">
        <v>364</v>
      </c>
      <c r="G29" s="10">
        <v>43900</v>
      </c>
      <c r="H29" s="10">
        <v>43900</v>
      </c>
      <c r="I29" s="34">
        <v>4.5430000000000001</v>
      </c>
      <c r="J29" s="34">
        <v>1653.652</v>
      </c>
    </row>
    <row r="30" spans="1:10" x14ac:dyDescent="0.25">
      <c r="A30" s="9" t="s">
        <v>198</v>
      </c>
      <c r="B30" s="9">
        <v>315</v>
      </c>
      <c r="C30" s="9" t="s">
        <v>151</v>
      </c>
      <c r="D30" s="14" t="s">
        <v>234</v>
      </c>
      <c r="E30" s="13" t="s">
        <v>4</v>
      </c>
      <c r="F30" s="9">
        <v>120</v>
      </c>
      <c r="G30" s="10">
        <v>44385</v>
      </c>
      <c r="H30" s="10">
        <v>44385</v>
      </c>
      <c r="I30" s="34">
        <v>3.75</v>
      </c>
      <c r="J30" s="34"/>
    </row>
    <row r="31" spans="1:10" ht="15.75" x14ac:dyDescent="0.25">
      <c r="A31" s="39" t="s">
        <v>198</v>
      </c>
      <c r="B31" s="9">
        <v>118</v>
      </c>
      <c r="C31" s="9" t="s">
        <v>151</v>
      </c>
      <c r="D31" s="14" t="s">
        <v>16</v>
      </c>
      <c r="E31" s="13" t="s">
        <v>4</v>
      </c>
      <c r="F31" s="9">
        <v>0</v>
      </c>
      <c r="G31" s="10">
        <v>41818</v>
      </c>
      <c r="H31" s="10">
        <v>41818</v>
      </c>
      <c r="I31" s="34">
        <v>81.2</v>
      </c>
      <c r="J31" s="34">
        <v>0</v>
      </c>
    </row>
    <row r="32" spans="1:10" x14ac:dyDescent="0.25">
      <c r="A32" s="9" t="s">
        <v>198</v>
      </c>
      <c r="B32" s="9">
        <v>119</v>
      </c>
      <c r="C32" s="9" t="s">
        <v>151</v>
      </c>
      <c r="D32" s="14" t="s">
        <v>17</v>
      </c>
      <c r="E32" s="13" t="s">
        <v>4</v>
      </c>
      <c r="F32" s="9">
        <v>0</v>
      </c>
      <c r="G32" s="10">
        <v>41818</v>
      </c>
      <c r="H32" s="10">
        <v>41818</v>
      </c>
      <c r="I32" s="34">
        <v>75.400000000000006</v>
      </c>
      <c r="J32" s="34">
        <v>0</v>
      </c>
    </row>
    <row r="33" spans="1:10" ht="15.75" x14ac:dyDescent="0.25">
      <c r="A33" s="39" t="s">
        <v>198</v>
      </c>
      <c r="B33" s="9">
        <v>303</v>
      </c>
      <c r="C33" s="9" t="s">
        <v>151</v>
      </c>
      <c r="D33" s="14" t="s">
        <v>192</v>
      </c>
      <c r="E33" s="13" t="s">
        <v>4</v>
      </c>
      <c r="F33" s="9">
        <v>4</v>
      </c>
      <c r="G33" s="10">
        <v>43592</v>
      </c>
      <c r="H33" s="10">
        <v>43592</v>
      </c>
      <c r="I33" s="34">
        <v>25</v>
      </c>
      <c r="J33" s="34">
        <v>100</v>
      </c>
    </row>
    <row r="34" spans="1:10" ht="15.75" x14ac:dyDescent="0.25">
      <c r="A34" s="39" t="s">
        <v>198</v>
      </c>
      <c r="B34" s="9">
        <v>120</v>
      </c>
      <c r="C34" s="9" t="s">
        <v>151</v>
      </c>
      <c r="D34" s="14" t="s">
        <v>333</v>
      </c>
      <c r="E34" s="13" t="s">
        <v>92</v>
      </c>
      <c r="F34" s="9">
        <v>0</v>
      </c>
      <c r="G34" s="10">
        <v>43172</v>
      </c>
      <c r="H34" s="10">
        <v>43172</v>
      </c>
      <c r="I34" s="34">
        <v>110</v>
      </c>
      <c r="J34" s="34">
        <v>0</v>
      </c>
    </row>
    <row r="35" spans="1:10" ht="15.75" x14ac:dyDescent="0.25">
      <c r="A35" s="3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341</v>
      </c>
      <c r="G36" s="10">
        <v>43971</v>
      </c>
      <c r="H36" s="10">
        <v>43971</v>
      </c>
      <c r="I36" s="34">
        <v>15.36</v>
      </c>
      <c r="J36" s="34">
        <v>5237.76</v>
      </c>
    </row>
    <row r="37" spans="1:10" x14ac:dyDescent="0.25">
      <c r="A37" s="9" t="s">
        <v>198</v>
      </c>
      <c r="B37" s="9">
        <v>318</v>
      </c>
      <c r="C37" s="9" t="s">
        <v>151</v>
      </c>
      <c r="D37" s="14" t="s">
        <v>236</v>
      </c>
      <c r="E37" s="13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181</v>
      </c>
      <c r="G38" s="10">
        <v>43595</v>
      </c>
      <c r="H38" s="10">
        <v>43595</v>
      </c>
      <c r="I38" s="34">
        <v>10</v>
      </c>
      <c r="J38" s="34">
        <v>1810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349</v>
      </c>
      <c r="G39" s="10">
        <v>44364</v>
      </c>
      <c r="H39" s="10">
        <v>44364</v>
      </c>
      <c r="I39" s="34">
        <v>185.58</v>
      </c>
      <c r="J39" s="34">
        <v>64767.420000000006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ht="15.75" x14ac:dyDescent="0.25">
      <c r="A42" s="3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ht="15.75" x14ac:dyDescent="0.25">
      <c r="A44" s="3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ht="15.75" x14ac:dyDescent="0.25">
      <c r="A45" s="3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419</v>
      </c>
      <c r="E46" s="13" t="s">
        <v>4</v>
      </c>
      <c r="F46" s="9">
        <v>0</v>
      </c>
      <c r="G46" s="10">
        <v>41818</v>
      </c>
      <c r="H46" s="10">
        <v>41818</v>
      </c>
      <c r="I46" s="34">
        <v>90</v>
      </c>
      <c r="J46" s="34">
        <v>0</v>
      </c>
    </row>
    <row r="47" spans="1:10" ht="15.75" x14ac:dyDescent="0.25">
      <c r="A47" s="3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0">
        <v>41818</v>
      </c>
      <c r="H47" s="10">
        <v>41818</v>
      </c>
      <c r="I47" s="34">
        <v>370.5</v>
      </c>
      <c r="J47" s="34">
        <v>370.5</v>
      </c>
    </row>
    <row r="48" spans="1:10" ht="15.75" x14ac:dyDescent="0.25">
      <c r="A48" s="39" t="s">
        <v>198</v>
      </c>
      <c r="B48" s="9">
        <v>326</v>
      </c>
      <c r="C48" s="9" t="s">
        <v>151</v>
      </c>
      <c r="D48" s="14" t="s">
        <v>239</v>
      </c>
      <c r="E48" s="13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27</v>
      </c>
      <c r="G60" s="10">
        <v>43900</v>
      </c>
      <c r="H60" s="10">
        <v>43900</v>
      </c>
      <c r="I60" s="34">
        <v>42.568399999999997</v>
      </c>
      <c r="J60" s="34">
        <v>1149.3467999999998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3</v>
      </c>
      <c r="G61" s="10">
        <v>43895</v>
      </c>
      <c r="H61" s="10">
        <v>43895</v>
      </c>
      <c r="I61" s="34">
        <v>306.8</v>
      </c>
      <c r="J61" s="34">
        <v>920.40000000000009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35</v>
      </c>
      <c r="G62" s="10">
        <v>43255</v>
      </c>
      <c r="H62" s="10">
        <v>43255</v>
      </c>
      <c r="I62" s="34">
        <v>22</v>
      </c>
      <c r="J62" s="34">
        <v>770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ht="15.75" x14ac:dyDescent="0.25">
      <c r="A64" s="3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ht="15.75" x14ac:dyDescent="0.25">
      <c r="A65" s="3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ht="15.75" x14ac:dyDescent="0.25">
      <c r="A66" s="3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ht="15.75" x14ac:dyDescent="0.25">
      <c r="A67" s="3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46</v>
      </c>
      <c r="G71" s="10">
        <v>43900</v>
      </c>
      <c r="H71" s="10">
        <v>43900</v>
      </c>
      <c r="I71" s="34">
        <v>8.9443999999999999</v>
      </c>
      <c r="J71" s="34">
        <v>411.44240000000002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72</v>
      </c>
      <c r="G72" s="10">
        <v>43900</v>
      </c>
      <c r="H72" s="10">
        <v>43900</v>
      </c>
      <c r="I72" s="34">
        <v>24.400040000000001</v>
      </c>
      <c r="J72" s="34">
        <v>1756.80288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220</v>
      </c>
      <c r="G73" s="10">
        <v>44384</v>
      </c>
      <c r="H73" s="10">
        <v>44384</v>
      </c>
      <c r="I73" s="34">
        <v>58.95</v>
      </c>
      <c r="J73" s="34">
        <v>12969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9">
        <v>310</v>
      </c>
      <c r="C75" s="9" t="s">
        <v>151</v>
      </c>
      <c r="D75" s="14" t="s">
        <v>225</v>
      </c>
      <c r="E75" s="13" t="s">
        <v>4</v>
      </c>
      <c r="F75" s="9">
        <v>6</v>
      </c>
      <c r="G75" s="10">
        <v>44392</v>
      </c>
      <c r="H75" s="10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145</v>
      </c>
      <c r="G80" s="10">
        <v>44384</v>
      </c>
      <c r="H80" s="10">
        <v>44384</v>
      </c>
      <c r="I80" s="34">
        <v>70</v>
      </c>
      <c r="J80" s="34">
        <v>10150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180</v>
      </c>
      <c r="G82" s="10">
        <v>43595</v>
      </c>
      <c r="H82" s="10">
        <v>43595</v>
      </c>
      <c r="I82" s="34">
        <v>21.83</v>
      </c>
      <c r="J82" s="34">
        <v>3929.3999999999996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2</v>
      </c>
      <c r="G83" s="10">
        <v>43895</v>
      </c>
      <c r="H83" s="10">
        <v>43895</v>
      </c>
      <c r="I83" s="34">
        <v>73.16</v>
      </c>
      <c r="J83" s="34">
        <v>146.32</v>
      </c>
    </row>
    <row r="84" spans="1:10" x14ac:dyDescent="0.25">
      <c r="A84" s="9" t="s">
        <v>198</v>
      </c>
      <c r="B84" s="9">
        <v>328</v>
      </c>
      <c r="C84" s="9" t="s">
        <v>151</v>
      </c>
      <c r="D84" s="14" t="s">
        <v>241</v>
      </c>
      <c r="E84" s="13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12</v>
      </c>
      <c r="G85" s="10">
        <v>44385</v>
      </c>
      <c r="H85" s="10">
        <v>44385</v>
      </c>
      <c r="I85" s="34">
        <v>944</v>
      </c>
      <c r="J85" s="34">
        <v>11328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19</v>
      </c>
      <c r="G90" s="10">
        <v>43362</v>
      </c>
      <c r="H90" s="10">
        <v>43362</v>
      </c>
      <c r="I90" s="34">
        <v>74</v>
      </c>
      <c r="J90" s="34">
        <v>1406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2</v>
      </c>
      <c r="G108" s="10">
        <v>43895</v>
      </c>
      <c r="H108" s="10">
        <v>43895</v>
      </c>
      <c r="I108" s="34">
        <v>185</v>
      </c>
      <c r="J108" s="34">
        <v>370</v>
      </c>
    </row>
    <row r="109" spans="1:10" x14ac:dyDescent="0.25">
      <c r="A109" s="9" t="s">
        <v>198</v>
      </c>
      <c r="B109" s="9">
        <v>320</v>
      </c>
      <c r="C109" s="9" t="s">
        <v>151</v>
      </c>
      <c r="D109" s="14" t="s">
        <v>243</v>
      </c>
      <c r="E109" s="13" t="s">
        <v>13</v>
      </c>
      <c r="F109" s="9">
        <v>20</v>
      </c>
      <c r="G109" s="10">
        <v>44392</v>
      </c>
      <c r="H109" s="10">
        <v>44392</v>
      </c>
      <c r="I109" s="34">
        <v>221.84</v>
      </c>
      <c r="J109" s="34">
        <v>4436.8</v>
      </c>
    </row>
    <row r="110" spans="1:10" x14ac:dyDescent="0.25">
      <c r="A110" s="9" t="s">
        <v>198</v>
      </c>
      <c r="B110" s="9">
        <v>193</v>
      </c>
      <c r="C110" s="9" t="s">
        <v>151</v>
      </c>
      <c r="D110" s="14" t="s">
        <v>342</v>
      </c>
      <c r="E110" s="13" t="s">
        <v>13</v>
      </c>
      <c r="F110" s="9">
        <v>24</v>
      </c>
      <c r="G110" s="10">
        <v>44406</v>
      </c>
      <c r="H110" s="10">
        <v>44406</v>
      </c>
      <c r="I110" s="34">
        <v>299.00020000000001</v>
      </c>
      <c r="J110" s="34">
        <v>7176.0048000000006</v>
      </c>
    </row>
    <row r="111" spans="1:10" x14ac:dyDescent="0.25">
      <c r="A111" s="9" t="s">
        <v>198</v>
      </c>
      <c r="B111" s="9">
        <v>194</v>
      </c>
      <c r="C111" s="9" t="s">
        <v>151</v>
      </c>
      <c r="D111" s="14" t="s">
        <v>66</v>
      </c>
      <c r="E111" s="13" t="s">
        <v>13</v>
      </c>
      <c r="F111" s="9">
        <v>18</v>
      </c>
      <c r="G111" s="10">
        <v>43451</v>
      </c>
      <c r="H111" s="10">
        <v>43451</v>
      </c>
      <c r="I111" s="34">
        <v>600</v>
      </c>
      <c r="J111" s="34">
        <v>10800</v>
      </c>
    </row>
    <row r="112" spans="1:10" x14ac:dyDescent="0.25">
      <c r="A112" s="9" t="s">
        <v>198</v>
      </c>
      <c r="B112" s="9">
        <v>195</v>
      </c>
      <c r="C112" s="9" t="s">
        <v>151</v>
      </c>
      <c r="D112" s="14" t="s">
        <v>67</v>
      </c>
      <c r="E112" s="13" t="s">
        <v>12</v>
      </c>
      <c r="F112" s="9">
        <v>14</v>
      </c>
      <c r="G112" s="10">
        <v>43900</v>
      </c>
      <c r="H112" s="10">
        <v>43900</v>
      </c>
      <c r="I112" s="34">
        <v>133.5052</v>
      </c>
      <c r="J112" s="34">
        <v>1869.0727999999999</v>
      </c>
    </row>
    <row r="113" spans="1:10" x14ac:dyDescent="0.25">
      <c r="A113" s="9" t="s">
        <v>198</v>
      </c>
      <c r="B113" s="9">
        <v>196</v>
      </c>
      <c r="C113" s="9" t="s">
        <v>151</v>
      </c>
      <c r="D113" s="14" t="s">
        <v>184</v>
      </c>
      <c r="E113" s="13" t="s">
        <v>4</v>
      </c>
      <c r="F113" s="9">
        <v>4</v>
      </c>
      <c r="G113" s="10">
        <v>43588</v>
      </c>
      <c r="H113" s="10">
        <v>43588</v>
      </c>
      <c r="I113" s="34">
        <v>5</v>
      </c>
      <c r="J113" s="34">
        <v>20</v>
      </c>
    </row>
    <row r="114" spans="1:10" x14ac:dyDescent="0.25">
      <c r="A114" s="9" t="s">
        <v>198</v>
      </c>
      <c r="B114" s="9">
        <v>197</v>
      </c>
      <c r="C114" s="9" t="s">
        <v>151</v>
      </c>
      <c r="D114" s="14" t="s">
        <v>193</v>
      </c>
      <c r="E114" s="13" t="s">
        <v>12</v>
      </c>
      <c r="F114" s="9">
        <v>45</v>
      </c>
      <c r="G114" s="10">
        <v>43977</v>
      </c>
      <c r="H114" s="10">
        <v>43977</v>
      </c>
      <c r="I114" s="34">
        <v>98.16</v>
      </c>
      <c r="J114" s="34">
        <v>4417.2</v>
      </c>
    </row>
    <row r="115" spans="1:10" x14ac:dyDescent="0.25">
      <c r="A115" s="9" t="s">
        <v>198</v>
      </c>
      <c r="B115" s="9">
        <v>198</v>
      </c>
      <c r="C115" s="9" t="s">
        <v>151</v>
      </c>
      <c r="D115" s="14" t="s">
        <v>68</v>
      </c>
      <c r="E115" s="13" t="s">
        <v>12</v>
      </c>
      <c r="F115" s="9">
        <v>55</v>
      </c>
      <c r="G115" s="10">
        <v>43977</v>
      </c>
      <c r="H115" s="10">
        <v>43977</v>
      </c>
      <c r="I115" s="34">
        <v>435.13</v>
      </c>
      <c r="J115" s="34">
        <v>23932.15</v>
      </c>
    </row>
    <row r="116" spans="1:10" x14ac:dyDescent="0.25">
      <c r="A116" s="9" t="s">
        <v>198</v>
      </c>
      <c r="B116" s="9">
        <v>199</v>
      </c>
      <c r="C116" s="9" t="s">
        <v>151</v>
      </c>
      <c r="D116" s="14" t="s">
        <v>69</v>
      </c>
      <c r="E116" s="13" t="s">
        <v>4</v>
      </c>
      <c r="F116" s="9">
        <v>395</v>
      </c>
      <c r="G116" s="10">
        <v>41818</v>
      </c>
      <c r="H116" s="10">
        <v>41818</v>
      </c>
      <c r="I116" s="34">
        <v>5</v>
      </c>
      <c r="J116" s="34">
        <v>1975</v>
      </c>
    </row>
    <row r="117" spans="1:10" x14ac:dyDescent="0.25">
      <c r="A117" s="9" t="s">
        <v>198</v>
      </c>
      <c r="B117" s="9">
        <v>200</v>
      </c>
      <c r="C117" s="9" t="s">
        <v>151</v>
      </c>
      <c r="D117" s="14" t="s">
        <v>71</v>
      </c>
      <c r="E117" s="13" t="s">
        <v>13</v>
      </c>
      <c r="F117" s="9">
        <v>29</v>
      </c>
      <c r="G117" s="10">
        <v>44392</v>
      </c>
      <c r="H117" s="10">
        <v>44392</v>
      </c>
      <c r="I117" s="34">
        <v>44.603999999999999</v>
      </c>
      <c r="J117" s="34">
        <v>1293.5160000000001</v>
      </c>
    </row>
    <row r="118" spans="1:10" x14ac:dyDescent="0.25">
      <c r="A118" s="9" t="s">
        <v>198</v>
      </c>
      <c r="B118" s="9">
        <v>305</v>
      </c>
      <c r="C118" s="9" t="s">
        <v>151</v>
      </c>
      <c r="D118" s="14" t="s">
        <v>216</v>
      </c>
      <c r="E118" s="13" t="s">
        <v>7</v>
      </c>
      <c r="F118" s="9">
        <v>25</v>
      </c>
      <c r="G118" s="10">
        <v>44365</v>
      </c>
      <c r="H118" s="10">
        <v>44365</v>
      </c>
      <c r="I118" s="34">
        <v>536.9</v>
      </c>
      <c r="J118" s="34">
        <v>13422.5</v>
      </c>
    </row>
    <row r="119" spans="1:10" x14ac:dyDescent="0.25">
      <c r="A119" s="9" t="s">
        <v>198</v>
      </c>
      <c r="B119" s="9">
        <v>306</v>
      </c>
      <c r="C119" s="9" t="s">
        <v>151</v>
      </c>
      <c r="D119" s="14" t="s">
        <v>217</v>
      </c>
      <c r="E119" s="13" t="s">
        <v>4</v>
      </c>
      <c r="F119" s="9">
        <v>30</v>
      </c>
      <c r="G119" s="10">
        <v>44365</v>
      </c>
      <c r="H119" s="10">
        <v>44365</v>
      </c>
      <c r="I119" s="34">
        <v>76.7</v>
      </c>
      <c r="J119" s="34">
        <v>2301</v>
      </c>
    </row>
    <row r="120" spans="1:10" x14ac:dyDescent="0.25">
      <c r="A120" s="9" t="s">
        <v>198</v>
      </c>
      <c r="B120" s="9">
        <v>304</v>
      </c>
      <c r="C120" s="9" t="s">
        <v>151</v>
      </c>
      <c r="D120" s="14" t="s">
        <v>215</v>
      </c>
      <c r="E120" s="13" t="s">
        <v>4</v>
      </c>
      <c r="F120" s="9">
        <v>15</v>
      </c>
      <c r="G120" s="10">
        <v>43797</v>
      </c>
      <c r="H120" s="10">
        <v>43797</v>
      </c>
      <c r="I120" s="34">
        <v>110</v>
      </c>
      <c r="J120" s="34">
        <v>1650</v>
      </c>
    </row>
    <row r="121" spans="1:10" x14ac:dyDescent="0.25">
      <c r="A121" s="77" t="s">
        <v>198</v>
      </c>
      <c r="B121" s="9">
        <v>201</v>
      </c>
      <c r="C121" s="9" t="s">
        <v>151</v>
      </c>
      <c r="D121" s="14" t="s">
        <v>124</v>
      </c>
      <c r="E121" s="13" t="s">
        <v>4</v>
      </c>
      <c r="F121" s="9">
        <v>0</v>
      </c>
      <c r="G121" s="10">
        <v>41818</v>
      </c>
      <c r="H121" s="10">
        <v>41818</v>
      </c>
      <c r="I121" s="34">
        <v>37.700000000000003</v>
      </c>
      <c r="J121" s="34">
        <v>0</v>
      </c>
    </row>
    <row r="122" spans="1:10" x14ac:dyDescent="0.25">
      <c r="A122" s="9" t="s">
        <v>198</v>
      </c>
      <c r="B122" s="9">
        <v>202</v>
      </c>
      <c r="C122" s="9" t="s">
        <v>151</v>
      </c>
      <c r="D122" s="14" t="s">
        <v>72</v>
      </c>
      <c r="E122" s="13" t="s">
        <v>4</v>
      </c>
      <c r="F122" s="9">
        <v>62</v>
      </c>
      <c r="G122" s="10">
        <v>43248</v>
      </c>
      <c r="H122" s="10">
        <v>43248</v>
      </c>
      <c r="I122" s="34">
        <v>3.3</v>
      </c>
      <c r="J122" s="34">
        <v>204.6</v>
      </c>
    </row>
    <row r="123" spans="1:10" x14ac:dyDescent="0.25">
      <c r="A123" s="9" t="s">
        <v>198</v>
      </c>
      <c r="B123" s="9">
        <v>203</v>
      </c>
      <c r="C123" s="9" t="s">
        <v>151</v>
      </c>
      <c r="D123" s="14" t="s">
        <v>180</v>
      </c>
      <c r="E123" s="13" t="s">
        <v>4</v>
      </c>
      <c r="F123" s="9">
        <v>10</v>
      </c>
      <c r="G123" s="10">
        <v>44392</v>
      </c>
      <c r="H123" s="10">
        <v>44392</v>
      </c>
      <c r="I123" s="34">
        <v>601.79999999999995</v>
      </c>
      <c r="J123" s="34">
        <v>6018</v>
      </c>
    </row>
    <row r="124" spans="1:10" x14ac:dyDescent="0.25">
      <c r="A124" s="9" t="s">
        <v>198</v>
      </c>
      <c r="B124" s="9">
        <v>204</v>
      </c>
      <c r="C124" s="9" t="s">
        <v>151</v>
      </c>
      <c r="D124" s="14" t="s">
        <v>155</v>
      </c>
      <c r="E124" s="13" t="s">
        <v>4</v>
      </c>
      <c r="F124" s="9">
        <v>18</v>
      </c>
      <c r="G124" s="10">
        <v>44392</v>
      </c>
      <c r="H124" s="10">
        <v>44392</v>
      </c>
      <c r="I124" s="34">
        <v>136.88</v>
      </c>
      <c r="J124" s="34">
        <v>2463.84</v>
      </c>
    </row>
    <row r="125" spans="1:10" x14ac:dyDescent="0.25">
      <c r="A125" s="9" t="s">
        <v>198</v>
      </c>
      <c r="B125" s="9">
        <v>205</v>
      </c>
      <c r="C125" s="9" t="s">
        <v>151</v>
      </c>
      <c r="D125" s="14" t="s">
        <v>76</v>
      </c>
      <c r="E125" s="13" t="s">
        <v>13</v>
      </c>
      <c r="F125" s="9">
        <v>101</v>
      </c>
      <c r="G125" s="10">
        <v>41818</v>
      </c>
      <c r="H125" s="10">
        <v>41818</v>
      </c>
      <c r="I125" s="34">
        <v>35.96</v>
      </c>
      <c r="J125" s="34">
        <v>3631.96</v>
      </c>
    </row>
    <row r="126" spans="1:10" x14ac:dyDescent="0.25">
      <c r="A126" s="9" t="s">
        <v>198</v>
      </c>
      <c r="B126" s="9">
        <v>206</v>
      </c>
      <c r="C126" s="9" t="s">
        <v>151</v>
      </c>
      <c r="D126" s="14" t="s">
        <v>75</v>
      </c>
      <c r="E126" s="13" t="s">
        <v>13</v>
      </c>
      <c r="F126" s="9">
        <v>19</v>
      </c>
      <c r="G126" s="10">
        <v>43255</v>
      </c>
      <c r="H126" s="10">
        <v>43255</v>
      </c>
      <c r="I126" s="34">
        <v>23</v>
      </c>
      <c r="J126" s="34">
        <v>437</v>
      </c>
    </row>
    <row r="127" spans="1:10" x14ac:dyDescent="0.25">
      <c r="A127" s="9" t="s">
        <v>198</v>
      </c>
      <c r="B127" s="9">
        <v>207</v>
      </c>
      <c r="C127" s="9" t="s">
        <v>151</v>
      </c>
      <c r="D127" s="14" t="s">
        <v>73</v>
      </c>
      <c r="E127" s="13" t="s">
        <v>74</v>
      </c>
      <c r="F127" s="9">
        <v>1</v>
      </c>
      <c r="G127" s="10">
        <v>43971</v>
      </c>
      <c r="H127" s="10">
        <v>43971</v>
      </c>
      <c r="I127" s="34">
        <v>38.94</v>
      </c>
      <c r="J127" s="34">
        <v>38.94</v>
      </c>
    </row>
    <row r="128" spans="1:10" x14ac:dyDescent="0.25">
      <c r="A128" s="9" t="s">
        <v>198</v>
      </c>
      <c r="B128" s="9">
        <v>208</v>
      </c>
      <c r="C128" s="9" t="s">
        <v>151</v>
      </c>
      <c r="D128" s="14" t="s">
        <v>176</v>
      </c>
      <c r="E128" s="13" t="s">
        <v>74</v>
      </c>
      <c r="F128" s="9">
        <v>0</v>
      </c>
      <c r="G128" s="10">
        <v>43237</v>
      </c>
      <c r="H128" s="10">
        <v>43237</v>
      </c>
      <c r="I128" s="34">
        <v>60</v>
      </c>
      <c r="J128" s="34">
        <v>0</v>
      </c>
    </row>
    <row r="129" spans="1:10" x14ac:dyDescent="0.25">
      <c r="A129" s="9" t="s">
        <v>198</v>
      </c>
      <c r="B129" s="9">
        <v>209</v>
      </c>
      <c r="C129" s="9" t="s">
        <v>151</v>
      </c>
      <c r="D129" s="14" t="s">
        <v>194</v>
      </c>
      <c r="E129" s="13" t="s">
        <v>13</v>
      </c>
      <c r="F129" s="9">
        <v>235</v>
      </c>
      <c r="G129" s="10">
        <v>43977</v>
      </c>
      <c r="H129" s="10">
        <v>43977</v>
      </c>
      <c r="I129" s="34">
        <v>600</v>
      </c>
      <c r="J129" s="34">
        <v>141000</v>
      </c>
    </row>
    <row r="130" spans="1:10" x14ac:dyDescent="0.25">
      <c r="A130" s="9" t="s">
        <v>198</v>
      </c>
      <c r="B130" s="9">
        <v>210</v>
      </c>
      <c r="C130" s="9" t="s">
        <v>151</v>
      </c>
      <c r="D130" s="14" t="s">
        <v>165</v>
      </c>
      <c r="E130" s="13" t="s">
        <v>137</v>
      </c>
      <c r="F130" s="9">
        <v>0</v>
      </c>
      <c r="G130" s="10">
        <v>43977</v>
      </c>
      <c r="H130" s="10">
        <v>43977</v>
      </c>
      <c r="I130" s="34">
        <v>53.1</v>
      </c>
      <c r="J130" s="34">
        <v>0</v>
      </c>
    </row>
    <row r="131" spans="1:10" x14ac:dyDescent="0.25">
      <c r="A131" s="9" t="s">
        <v>198</v>
      </c>
      <c r="B131" s="9">
        <v>211</v>
      </c>
      <c r="C131" s="9" t="s">
        <v>151</v>
      </c>
      <c r="D131" s="14" t="s">
        <v>188</v>
      </c>
      <c r="E131" s="13" t="s">
        <v>12</v>
      </c>
      <c r="F131" s="9">
        <v>24</v>
      </c>
      <c r="G131" s="10">
        <v>44406</v>
      </c>
      <c r="H131" s="10">
        <v>44406</v>
      </c>
      <c r="I131" s="34">
        <v>159.30000000000001</v>
      </c>
      <c r="J131" s="34">
        <v>3823.2000000000003</v>
      </c>
    </row>
    <row r="132" spans="1:10" x14ac:dyDescent="0.25">
      <c r="A132" s="9" t="s">
        <v>198</v>
      </c>
      <c r="B132" s="9">
        <v>325</v>
      </c>
      <c r="C132" s="9" t="s">
        <v>151</v>
      </c>
      <c r="D132" s="14" t="s">
        <v>244</v>
      </c>
      <c r="E132" s="13" t="s">
        <v>12</v>
      </c>
      <c r="F132" s="9">
        <v>10</v>
      </c>
      <c r="G132" s="10">
        <v>44406</v>
      </c>
      <c r="H132" s="10">
        <v>44406</v>
      </c>
      <c r="I132" s="34">
        <v>159.30000000000001</v>
      </c>
      <c r="J132" s="34">
        <v>1593</v>
      </c>
    </row>
    <row r="133" spans="1:10" x14ac:dyDescent="0.25">
      <c r="A133" s="9" t="s">
        <v>198</v>
      </c>
      <c r="B133" s="9">
        <v>212</v>
      </c>
      <c r="C133" s="9" t="s">
        <v>151</v>
      </c>
      <c r="D133" s="14" t="s">
        <v>245</v>
      </c>
      <c r="E133" s="13" t="s">
        <v>4</v>
      </c>
      <c r="F133" s="9">
        <v>1</v>
      </c>
      <c r="G133" s="10">
        <v>44056</v>
      </c>
      <c r="H133" s="10">
        <v>44056</v>
      </c>
      <c r="I133" s="34">
        <v>170</v>
      </c>
      <c r="J133" s="34">
        <v>170</v>
      </c>
    </row>
    <row r="134" spans="1:10" x14ac:dyDescent="0.25">
      <c r="A134" s="9" t="s">
        <v>198</v>
      </c>
      <c r="B134" s="9">
        <v>314</v>
      </c>
      <c r="C134" s="9" t="s">
        <v>151</v>
      </c>
      <c r="D134" s="14" t="s">
        <v>246</v>
      </c>
      <c r="E134" s="13" t="s">
        <v>4</v>
      </c>
      <c r="F134" s="9">
        <v>12</v>
      </c>
      <c r="G134" s="10">
        <v>44384</v>
      </c>
      <c r="H134" s="10">
        <v>44384</v>
      </c>
      <c r="I134" s="34">
        <v>155</v>
      </c>
      <c r="J134" s="34">
        <v>1860</v>
      </c>
    </row>
    <row r="135" spans="1:10" x14ac:dyDescent="0.25">
      <c r="A135" s="9" t="s">
        <v>198</v>
      </c>
      <c r="B135" s="9">
        <v>213</v>
      </c>
      <c r="C135" s="9" t="s">
        <v>151</v>
      </c>
      <c r="D135" s="14" t="s">
        <v>352</v>
      </c>
      <c r="E135" s="13" t="s">
        <v>4</v>
      </c>
      <c r="F135" s="9">
        <v>40</v>
      </c>
      <c r="G135" s="10">
        <v>43977</v>
      </c>
      <c r="H135" s="10">
        <v>43977</v>
      </c>
      <c r="I135" s="34">
        <v>613.6</v>
      </c>
      <c r="J135" s="34">
        <v>24544</v>
      </c>
    </row>
    <row r="136" spans="1:10" x14ac:dyDescent="0.25">
      <c r="A136" s="9" t="s">
        <v>198</v>
      </c>
      <c r="B136" s="9">
        <v>108</v>
      </c>
      <c r="C136" s="9" t="s">
        <v>151</v>
      </c>
      <c r="D136" s="14" t="s">
        <v>208</v>
      </c>
      <c r="E136" s="13" t="s">
        <v>4</v>
      </c>
      <c r="F136" s="9">
        <v>476</v>
      </c>
      <c r="G136" s="10">
        <v>44056</v>
      </c>
      <c r="H136" s="10">
        <v>44056</v>
      </c>
      <c r="I136" s="34">
        <v>79.89</v>
      </c>
      <c r="J136" s="34">
        <v>38027.64</v>
      </c>
    </row>
    <row r="137" spans="1:10" x14ac:dyDescent="0.25">
      <c r="A137" s="9" t="s">
        <v>198</v>
      </c>
      <c r="B137" s="9">
        <v>214</v>
      </c>
      <c r="C137" s="9" t="s">
        <v>151</v>
      </c>
      <c r="D137" s="14" t="s">
        <v>78</v>
      </c>
      <c r="E137" s="13" t="s">
        <v>4</v>
      </c>
      <c r="F137" s="9">
        <v>0</v>
      </c>
      <c r="G137" s="10">
        <v>41818</v>
      </c>
      <c r="H137" s="10">
        <v>41818</v>
      </c>
      <c r="I137" s="34">
        <v>500</v>
      </c>
      <c r="J137" s="34">
        <v>0</v>
      </c>
    </row>
    <row r="138" spans="1:10" x14ac:dyDescent="0.25">
      <c r="A138" s="9" t="s">
        <v>198</v>
      </c>
      <c r="B138" s="9">
        <v>215</v>
      </c>
      <c r="C138" s="9" t="s">
        <v>151</v>
      </c>
      <c r="D138" s="14" t="s">
        <v>247</v>
      </c>
      <c r="E138" s="13" t="s">
        <v>136</v>
      </c>
      <c r="F138" s="9">
        <v>17</v>
      </c>
      <c r="G138" s="10">
        <v>43971</v>
      </c>
      <c r="H138" s="10">
        <v>43971</v>
      </c>
      <c r="I138" s="34">
        <v>60.18</v>
      </c>
      <c r="J138" s="34">
        <v>1023.06</v>
      </c>
    </row>
    <row r="139" spans="1:10" x14ac:dyDescent="0.25">
      <c r="A139" s="9" t="s">
        <v>198</v>
      </c>
      <c r="B139" s="9">
        <v>316</v>
      </c>
      <c r="C139" s="9" t="s">
        <v>151</v>
      </c>
      <c r="D139" s="14" t="s">
        <v>248</v>
      </c>
      <c r="E139" s="13" t="s">
        <v>136</v>
      </c>
      <c r="F139" s="9">
        <v>20</v>
      </c>
      <c r="G139" s="10">
        <v>44384</v>
      </c>
      <c r="H139" s="10">
        <v>44384</v>
      </c>
      <c r="I139" s="34">
        <v>81.42</v>
      </c>
      <c r="J139" s="34">
        <v>1628.4</v>
      </c>
    </row>
    <row r="140" spans="1:10" x14ac:dyDescent="0.25">
      <c r="A140" s="9" t="s">
        <v>198</v>
      </c>
      <c r="B140" s="9">
        <v>216</v>
      </c>
      <c r="C140" s="9" t="s">
        <v>151</v>
      </c>
      <c r="D140" s="14" t="s">
        <v>77</v>
      </c>
      <c r="E140" s="13" t="s">
        <v>4</v>
      </c>
      <c r="F140" s="9">
        <v>120</v>
      </c>
      <c r="G140" s="10">
        <v>44406</v>
      </c>
      <c r="H140" s="10">
        <v>44406</v>
      </c>
      <c r="I140" s="34">
        <v>1.7925</v>
      </c>
      <c r="J140" s="34">
        <v>215.1</v>
      </c>
    </row>
    <row r="141" spans="1:10" x14ac:dyDescent="0.25">
      <c r="A141" s="9" t="s">
        <v>198</v>
      </c>
      <c r="B141" s="9">
        <v>217</v>
      </c>
      <c r="C141" s="9" t="s">
        <v>151</v>
      </c>
      <c r="D141" s="14" t="s">
        <v>79</v>
      </c>
      <c r="E141" s="13" t="s">
        <v>4</v>
      </c>
      <c r="F141" s="9">
        <v>23</v>
      </c>
      <c r="G141" s="10">
        <v>43900</v>
      </c>
      <c r="H141" s="10">
        <v>43900</v>
      </c>
      <c r="I141" s="34">
        <v>16.489999999999998</v>
      </c>
      <c r="J141" s="34">
        <v>379.27</v>
      </c>
    </row>
    <row r="142" spans="1:10" x14ac:dyDescent="0.25">
      <c r="A142" s="9" t="s">
        <v>198</v>
      </c>
      <c r="B142" s="9">
        <v>218</v>
      </c>
      <c r="C142" s="9" t="s">
        <v>151</v>
      </c>
      <c r="D142" s="14" t="s">
        <v>80</v>
      </c>
      <c r="E142" s="13" t="s">
        <v>4</v>
      </c>
      <c r="F142" s="9">
        <v>60</v>
      </c>
      <c r="G142" s="10">
        <v>44406</v>
      </c>
      <c r="H142" s="10">
        <v>44406</v>
      </c>
      <c r="I142" s="34">
        <v>37.51</v>
      </c>
      <c r="J142" s="34">
        <v>2250.6</v>
      </c>
    </row>
    <row r="143" spans="1:10" x14ac:dyDescent="0.25">
      <c r="A143" s="9" t="s">
        <v>198</v>
      </c>
      <c r="B143" s="9">
        <v>219</v>
      </c>
      <c r="C143" s="9" t="s">
        <v>151</v>
      </c>
      <c r="D143" s="14" t="s">
        <v>249</v>
      </c>
      <c r="E143" s="13" t="s">
        <v>4</v>
      </c>
      <c r="F143" s="9">
        <v>1</v>
      </c>
      <c r="G143" s="10">
        <v>43095</v>
      </c>
      <c r="H143" s="10">
        <v>43095</v>
      </c>
      <c r="I143" s="34">
        <v>139.83000000000001</v>
      </c>
      <c r="J143" s="34">
        <v>139.83000000000001</v>
      </c>
    </row>
    <row r="144" spans="1:10" x14ac:dyDescent="0.25">
      <c r="A144" s="9" t="s">
        <v>198</v>
      </c>
      <c r="B144" s="9">
        <v>322</v>
      </c>
      <c r="C144" s="9" t="s">
        <v>151</v>
      </c>
      <c r="D144" s="14" t="s">
        <v>219</v>
      </c>
      <c r="E144" s="13" t="s">
        <v>4</v>
      </c>
      <c r="F144" s="9">
        <v>10</v>
      </c>
      <c r="G144" s="10">
        <v>44392</v>
      </c>
      <c r="H144" s="10">
        <v>44392</v>
      </c>
      <c r="I144" s="34">
        <v>285.56</v>
      </c>
      <c r="J144" s="34">
        <v>2855.6</v>
      </c>
    </row>
    <row r="145" spans="1:10" x14ac:dyDescent="0.25">
      <c r="A145" s="9" t="s">
        <v>198</v>
      </c>
      <c r="B145" s="9">
        <v>220</v>
      </c>
      <c r="C145" s="9" t="s">
        <v>151</v>
      </c>
      <c r="D145" s="14" t="s">
        <v>81</v>
      </c>
      <c r="E145" s="13" t="s">
        <v>7</v>
      </c>
      <c r="F145" s="9">
        <v>10</v>
      </c>
      <c r="G145" s="10">
        <v>43588</v>
      </c>
      <c r="H145" s="10">
        <v>43588</v>
      </c>
      <c r="I145" s="34">
        <v>115.64</v>
      </c>
      <c r="J145" s="34">
        <v>1156.4000000000001</v>
      </c>
    </row>
    <row r="146" spans="1:10" x14ac:dyDescent="0.25">
      <c r="A146" s="9" t="s">
        <v>198</v>
      </c>
      <c r="B146" s="9">
        <v>221</v>
      </c>
      <c r="C146" s="9" t="s">
        <v>151</v>
      </c>
      <c r="D146" s="14" t="s">
        <v>83</v>
      </c>
      <c r="E146" s="13" t="s">
        <v>4</v>
      </c>
      <c r="F146" s="9">
        <v>31</v>
      </c>
      <c r="G146" s="10">
        <v>43900</v>
      </c>
      <c r="H146" s="10">
        <v>43900</v>
      </c>
      <c r="I146" s="34">
        <v>7.5755999999999997</v>
      </c>
      <c r="J146" s="34">
        <v>234.84359999999998</v>
      </c>
    </row>
    <row r="147" spans="1:10" x14ac:dyDescent="0.25">
      <c r="A147" s="9" t="s">
        <v>198</v>
      </c>
      <c r="B147" s="9">
        <v>222</v>
      </c>
      <c r="C147" s="9" t="s">
        <v>151</v>
      </c>
      <c r="D147" s="14" t="s">
        <v>85</v>
      </c>
      <c r="E147" s="13" t="s">
        <v>4</v>
      </c>
      <c r="F147" s="9">
        <v>32</v>
      </c>
      <c r="G147" s="10">
        <v>43900</v>
      </c>
      <c r="H147" s="10">
        <v>43900</v>
      </c>
      <c r="I147" s="34">
        <v>7.5755999999999997</v>
      </c>
      <c r="J147" s="34">
        <v>242.41919999999999</v>
      </c>
    </row>
    <row r="148" spans="1:10" x14ac:dyDescent="0.25">
      <c r="A148" s="9" t="s">
        <v>198</v>
      </c>
      <c r="B148" s="9">
        <v>223</v>
      </c>
      <c r="C148" s="9" t="s">
        <v>151</v>
      </c>
      <c r="D148" s="14" t="s">
        <v>86</v>
      </c>
      <c r="E148" s="13" t="s">
        <v>4</v>
      </c>
      <c r="F148" s="9">
        <v>135</v>
      </c>
      <c r="G148" s="10">
        <v>43900</v>
      </c>
      <c r="H148" s="10">
        <v>43900</v>
      </c>
      <c r="I148" s="34">
        <v>12.4962</v>
      </c>
      <c r="J148" s="34">
        <v>1686.9870000000001</v>
      </c>
    </row>
    <row r="149" spans="1:10" x14ac:dyDescent="0.25">
      <c r="A149" s="9" t="s">
        <v>198</v>
      </c>
      <c r="B149" s="9">
        <v>224</v>
      </c>
      <c r="C149" s="9" t="s">
        <v>151</v>
      </c>
      <c r="D149" s="14" t="s">
        <v>82</v>
      </c>
      <c r="E149" s="13" t="s">
        <v>4</v>
      </c>
      <c r="F149" s="9">
        <v>35</v>
      </c>
      <c r="G149" s="10">
        <v>43895</v>
      </c>
      <c r="H149" s="10">
        <v>43895</v>
      </c>
      <c r="I149" s="34">
        <v>10.62</v>
      </c>
      <c r="J149" s="34">
        <v>371.7</v>
      </c>
    </row>
    <row r="150" spans="1:10" x14ac:dyDescent="0.25">
      <c r="A150" s="9" t="s">
        <v>198</v>
      </c>
      <c r="B150" s="9">
        <v>225</v>
      </c>
      <c r="C150" s="9" t="s">
        <v>151</v>
      </c>
      <c r="D150" s="14" t="s">
        <v>84</v>
      </c>
      <c r="E150" s="13" t="s">
        <v>4</v>
      </c>
      <c r="F150" s="9">
        <v>60</v>
      </c>
      <c r="G150" s="10">
        <v>43895</v>
      </c>
      <c r="H150" s="10">
        <v>43895</v>
      </c>
      <c r="I150" s="34">
        <v>10.62</v>
      </c>
      <c r="J150" s="34">
        <v>637.19999999999993</v>
      </c>
    </row>
    <row r="151" spans="1:10" x14ac:dyDescent="0.25">
      <c r="A151" s="9" t="s">
        <v>198</v>
      </c>
      <c r="B151" s="9">
        <v>307</v>
      </c>
      <c r="C151" s="9" t="s">
        <v>151</v>
      </c>
      <c r="D151" s="14" t="s">
        <v>222</v>
      </c>
      <c r="E151" s="13" t="s">
        <v>4</v>
      </c>
      <c r="F151" s="9">
        <v>42</v>
      </c>
      <c r="G151" s="10">
        <v>44365</v>
      </c>
      <c r="H151" s="10">
        <v>44365</v>
      </c>
      <c r="I151" s="34">
        <v>200.6</v>
      </c>
      <c r="J151" s="34">
        <v>8425.1999999999989</v>
      </c>
    </row>
    <row r="152" spans="1:10" x14ac:dyDescent="0.25">
      <c r="A152" s="9" t="s">
        <v>198</v>
      </c>
      <c r="B152" s="9">
        <v>226</v>
      </c>
      <c r="C152" s="9" t="s">
        <v>151</v>
      </c>
      <c r="D152" s="14" t="s">
        <v>220</v>
      </c>
      <c r="E152" s="13" t="s">
        <v>4</v>
      </c>
      <c r="F152" s="9">
        <v>50</v>
      </c>
      <c r="G152" s="10">
        <v>44406</v>
      </c>
      <c r="H152" s="10">
        <v>44406</v>
      </c>
      <c r="I152" s="34">
        <v>339.00220000000002</v>
      </c>
      <c r="J152" s="34">
        <v>16950.11</v>
      </c>
    </row>
    <row r="153" spans="1:10" x14ac:dyDescent="0.25">
      <c r="A153" s="9" t="s">
        <v>198</v>
      </c>
      <c r="B153" s="9">
        <v>227</v>
      </c>
      <c r="C153" s="9" t="s">
        <v>151</v>
      </c>
      <c r="D153" s="14" t="s">
        <v>250</v>
      </c>
      <c r="E153" s="13" t="s">
        <v>20</v>
      </c>
      <c r="F153" s="9">
        <v>523</v>
      </c>
      <c r="G153" s="10">
        <v>43900</v>
      </c>
      <c r="H153" s="10">
        <v>43900</v>
      </c>
      <c r="I153" s="34">
        <v>179.12</v>
      </c>
      <c r="J153" s="34">
        <v>93679.760000000009</v>
      </c>
    </row>
    <row r="154" spans="1:10" x14ac:dyDescent="0.25">
      <c r="A154" s="9" t="s">
        <v>198</v>
      </c>
      <c r="B154" s="9">
        <v>324</v>
      </c>
      <c r="C154" s="9" t="s">
        <v>151</v>
      </c>
      <c r="D154" s="14" t="s">
        <v>251</v>
      </c>
      <c r="E154" s="13" t="s">
        <v>20</v>
      </c>
      <c r="F154" s="9">
        <v>250</v>
      </c>
      <c r="G154" s="10">
        <v>44406</v>
      </c>
      <c r="H154" s="10">
        <v>44406</v>
      </c>
      <c r="I154" s="34">
        <v>191.58480000000003</v>
      </c>
      <c r="J154" s="34">
        <v>47896.200000000004</v>
      </c>
    </row>
    <row r="155" spans="1:10" x14ac:dyDescent="0.25">
      <c r="A155" s="9" t="s">
        <v>198</v>
      </c>
      <c r="B155" s="9">
        <v>228</v>
      </c>
      <c r="C155" s="9" t="s">
        <v>151</v>
      </c>
      <c r="D155" s="14" t="s">
        <v>252</v>
      </c>
      <c r="E155" s="13" t="s">
        <v>20</v>
      </c>
      <c r="F155" s="9">
        <v>3</v>
      </c>
      <c r="G155" s="10">
        <v>43900</v>
      </c>
      <c r="H155" s="10">
        <v>43900</v>
      </c>
      <c r="I155" s="34">
        <v>238.36</v>
      </c>
      <c r="J155" s="34">
        <v>715.08</v>
      </c>
    </row>
    <row r="156" spans="1:10" x14ac:dyDescent="0.25">
      <c r="A156" s="9" t="s">
        <v>198</v>
      </c>
      <c r="B156" s="9">
        <v>327</v>
      </c>
      <c r="C156" s="9" t="s">
        <v>151</v>
      </c>
      <c r="D156" s="14" t="s">
        <v>420</v>
      </c>
      <c r="E156" s="13" t="s">
        <v>20</v>
      </c>
      <c r="F156" s="9">
        <v>20</v>
      </c>
      <c r="G156" s="10">
        <v>44406</v>
      </c>
      <c r="H156" s="10">
        <v>44406</v>
      </c>
      <c r="I156" s="34">
        <v>246.62</v>
      </c>
      <c r="J156" s="34">
        <v>4932.3999999999996</v>
      </c>
    </row>
    <row r="157" spans="1:10" x14ac:dyDescent="0.25">
      <c r="A157" s="9" t="s">
        <v>198</v>
      </c>
      <c r="B157" s="9">
        <v>229</v>
      </c>
      <c r="C157" s="9" t="s">
        <v>151</v>
      </c>
      <c r="D157" s="14" t="s">
        <v>339</v>
      </c>
      <c r="E157" s="13" t="s">
        <v>20</v>
      </c>
      <c r="F157" s="9">
        <v>20</v>
      </c>
      <c r="G157" s="10">
        <v>44406</v>
      </c>
      <c r="H157" s="10">
        <v>44406</v>
      </c>
      <c r="I157" s="34">
        <v>254.88</v>
      </c>
      <c r="J157" s="34">
        <v>5097.6000000000004</v>
      </c>
    </row>
    <row r="158" spans="1:10" x14ac:dyDescent="0.25">
      <c r="A158" s="9" t="s">
        <v>198</v>
      </c>
      <c r="B158" s="9">
        <v>230</v>
      </c>
      <c r="C158" s="9" t="s">
        <v>151</v>
      </c>
      <c r="D158" s="14" t="s">
        <v>89</v>
      </c>
      <c r="E158" s="13" t="s">
        <v>20</v>
      </c>
      <c r="F158" s="9">
        <v>46</v>
      </c>
      <c r="G158" s="10">
        <v>41818</v>
      </c>
      <c r="H158" s="10">
        <v>41818</v>
      </c>
      <c r="I158" s="34">
        <v>1044</v>
      </c>
      <c r="J158" s="34">
        <v>48024</v>
      </c>
    </row>
    <row r="159" spans="1:10" x14ac:dyDescent="0.25">
      <c r="A159" s="9" t="s">
        <v>198</v>
      </c>
      <c r="B159" s="9">
        <v>231</v>
      </c>
      <c r="C159" s="9" t="s">
        <v>151</v>
      </c>
      <c r="D159" s="14" t="s">
        <v>93</v>
      </c>
      <c r="E159" s="13" t="s">
        <v>12</v>
      </c>
      <c r="F159" s="9">
        <v>6</v>
      </c>
      <c r="G159" s="10">
        <v>42893</v>
      </c>
      <c r="H159" s="10">
        <v>42893</v>
      </c>
      <c r="I159" s="34">
        <v>59</v>
      </c>
      <c r="J159" s="34">
        <v>354</v>
      </c>
    </row>
    <row r="160" spans="1:10" x14ac:dyDescent="0.25">
      <c r="A160" s="9" t="s">
        <v>198</v>
      </c>
      <c r="B160" s="9">
        <v>232</v>
      </c>
      <c r="C160" s="9" t="s">
        <v>151</v>
      </c>
      <c r="D160" s="14" t="s">
        <v>170</v>
      </c>
      <c r="E160" s="13" t="s">
        <v>4</v>
      </c>
      <c r="F160" s="9">
        <v>9</v>
      </c>
      <c r="G160" s="10">
        <v>43019</v>
      </c>
      <c r="H160" s="10">
        <v>43019</v>
      </c>
      <c r="I160" s="34">
        <v>40</v>
      </c>
      <c r="J160" s="34">
        <v>360</v>
      </c>
    </row>
    <row r="161" spans="1:10" x14ac:dyDescent="0.25">
      <c r="A161" s="9" t="s">
        <v>198</v>
      </c>
      <c r="B161" s="9">
        <v>233</v>
      </c>
      <c r="C161" s="9" t="s">
        <v>151</v>
      </c>
      <c r="D161" s="14" t="s">
        <v>203</v>
      </c>
      <c r="E161" s="13" t="s">
        <v>92</v>
      </c>
      <c r="F161" s="9">
        <v>84</v>
      </c>
      <c r="G161" s="10">
        <v>44057</v>
      </c>
      <c r="H161" s="10">
        <v>44057</v>
      </c>
      <c r="I161" s="34">
        <v>590</v>
      </c>
      <c r="J161" s="34">
        <v>49560</v>
      </c>
    </row>
    <row r="162" spans="1:10" x14ac:dyDescent="0.25">
      <c r="A162" s="9" t="s">
        <v>198</v>
      </c>
      <c r="B162" s="9">
        <v>234</v>
      </c>
      <c r="C162" s="9" t="s">
        <v>151</v>
      </c>
      <c r="D162" s="14" t="s">
        <v>204</v>
      </c>
      <c r="E162" s="13" t="s">
        <v>92</v>
      </c>
      <c r="F162" s="9">
        <v>289</v>
      </c>
      <c r="G162" s="10">
        <v>44057</v>
      </c>
      <c r="H162" s="10">
        <v>44057</v>
      </c>
      <c r="I162" s="34">
        <v>1642.09</v>
      </c>
      <c r="J162" s="34">
        <v>474564.00999999995</v>
      </c>
    </row>
    <row r="163" spans="1:10" x14ac:dyDescent="0.25">
      <c r="A163" s="9" t="s">
        <v>198</v>
      </c>
      <c r="B163" s="9">
        <v>235</v>
      </c>
      <c r="C163" s="9" t="s">
        <v>151</v>
      </c>
      <c r="D163" s="14" t="s">
        <v>87</v>
      </c>
      <c r="E163" s="13" t="s">
        <v>20</v>
      </c>
      <c r="F163" s="9">
        <v>10</v>
      </c>
      <c r="G163" s="10">
        <v>44406</v>
      </c>
      <c r="H163" s="10">
        <v>44406</v>
      </c>
      <c r="I163" s="34">
        <v>513.005</v>
      </c>
      <c r="J163" s="34">
        <v>5130.05</v>
      </c>
    </row>
    <row r="164" spans="1:10" x14ac:dyDescent="0.25">
      <c r="A164" s="9" t="s">
        <v>198</v>
      </c>
      <c r="B164" s="9">
        <v>236</v>
      </c>
      <c r="C164" s="9" t="s">
        <v>151</v>
      </c>
      <c r="D164" s="14" t="s">
        <v>88</v>
      </c>
      <c r="E164" s="13" t="s">
        <v>12</v>
      </c>
      <c r="F164" s="9">
        <v>0</v>
      </c>
      <c r="G164" s="10">
        <v>41818</v>
      </c>
      <c r="H164" s="10">
        <v>41818</v>
      </c>
      <c r="I164" s="34">
        <v>282.54000000000002</v>
      </c>
      <c r="J164" s="34">
        <v>0</v>
      </c>
    </row>
    <row r="165" spans="1:10" x14ac:dyDescent="0.25">
      <c r="A165" s="9" t="s">
        <v>198</v>
      </c>
      <c r="B165" s="9">
        <v>237</v>
      </c>
      <c r="C165" s="9" t="s">
        <v>151</v>
      </c>
      <c r="D165" s="14" t="s">
        <v>91</v>
      </c>
      <c r="E165" s="13" t="s">
        <v>13</v>
      </c>
      <c r="F165" s="9">
        <v>2</v>
      </c>
      <c r="G165" s="10">
        <v>43451</v>
      </c>
      <c r="H165" s="10">
        <v>43451</v>
      </c>
      <c r="I165" s="34">
        <v>224</v>
      </c>
      <c r="J165" s="34">
        <v>448</v>
      </c>
    </row>
    <row r="166" spans="1:10" x14ac:dyDescent="0.25">
      <c r="A166" s="9" t="s">
        <v>198</v>
      </c>
      <c r="B166" s="9">
        <v>238</v>
      </c>
      <c r="C166" s="9" t="s">
        <v>151</v>
      </c>
      <c r="D166" s="14" t="s">
        <v>149</v>
      </c>
      <c r="E166" s="13" t="s">
        <v>4</v>
      </c>
      <c r="F166" s="9">
        <v>441</v>
      </c>
      <c r="G166" s="10">
        <v>43592</v>
      </c>
      <c r="H166" s="10">
        <v>43592</v>
      </c>
      <c r="I166" s="34">
        <v>5</v>
      </c>
      <c r="J166" s="34">
        <v>2205</v>
      </c>
    </row>
    <row r="167" spans="1:10" x14ac:dyDescent="0.25">
      <c r="A167" s="9" t="s">
        <v>198</v>
      </c>
      <c r="B167" s="9">
        <v>239</v>
      </c>
      <c r="C167" s="9" t="s">
        <v>151</v>
      </c>
      <c r="D167" s="14" t="s">
        <v>90</v>
      </c>
      <c r="E167" s="13" t="s">
        <v>20</v>
      </c>
      <c r="F167" s="9">
        <v>0</v>
      </c>
      <c r="G167" s="10">
        <v>41818</v>
      </c>
      <c r="H167" s="10">
        <v>41818</v>
      </c>
      <c r="I167" s="34">
        <v>1740</v>
      </c>
      <c r="J167" s="34">
        <v>0</v>
      </c>
    </row>
    <row r="168" spans="1:10" x14ac:dyDescent="0.25">
      <c r="A168" s="9" t="s">
        <v>198</v>
      </c>
      <c r="B168" s="9">
        <v>240</v>
      </c>
      <c r="C168" s="9" t="s">
        <v>151</v>
      </c>
      <c r="D168" s="14" t="s">
        <v>132</v>
      </c>
      <c r="E168" s="13" t="s">
        <v>4</v>
      </c>
      <c r="F168" s="9">
        <v>0</v>
      </c>
      <c r="G168" s="10">
        <v>42827</v>
      </c>
      <c r="H168" s="10">
        <v>42827</v>
      </c>
      <c r="I168" s="34">
        <v>50</v>
      </c>
      <c r="J168" s="34">
        <v>0</v>
      </c>
    </row>
    <row r="169" spans="1:10" x14ac:dyDescent="0.25">
      <c r="A169" s="9" t="s">
        <v>198</v>
      </c>
      <c r="B169" s="9">
        <v>241</v>
      </c>
      <c r="C169" s="9" t="s">
        <v>151</v>
      </c>
      <c r="D169" s="14" t="s">
        <v>131</v>
      </c>
      <c r="E169" s="13" t="s">
        <v>4</v>
      </c>
      <c r="F169" s="9">
        <v>0</v>
      </c>
      <c r="G169" s="10">
        <v>42827</v>
      </c>
      <c r="H169" s="10">
        <v>42827</v>
      </c>
      <c r="I169" s="34">
        <v>50</v>
      </c>
      <c r="J169" s="34">
        <v>0</v>
      </c>
    </row>
    <row r="170" spans="1:10" x14ac:dyDescent="0.25">
      <c r="A170" s="9" t="s">
        <v>198</v>
      </c>
      <c r="B170" s="9">
        <v>242</v>
      </c>
      <c r="C170" s="9" t="s">
        <v>151</v>
      </c>
      <c r="D170" s="14" t="s">
        <v>133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243</v>
      </c>
      <c r="C171" s="9" t="s">
        <v>151</v>
      </c>
      <c r="D171" s="14" t="s">
        <v>97</v>
      </c>
      <c r="E171" s="13" t="s">
        <v>4</v>
      </c>
      <c r="F171" s="9">
        <v>10</v>
      </c>
      <c r="G171" s="10">
        <v>43588</v>
      </c>
      <c r="H171" s="10">
        <v>43588</v>
      </c>
      <c r="I171" s="34">
        <v>158.59</v>
      </c>
      <c r="J171" s="34">
        <v>1585.9</v>
      </c>
    </row>
    <row r="172" spans="1:10" x14ac:dyDescent="0.25">
      <c r="A172" s="9" t="s">
        <v>198</v>
      </c>
      <c r="B172" s="9">
        <v>244</v>
      </c>
      <c r="C172" s="9" t="s">
        <v>151</v>
      </c>
      <c r="D172" s="14" t="s">
        <v>98</v>
      </c>
      <c r="E172" s="13" t="s">
        <v>4</v>
      </c>
      <c r="F172" s="9">
        <v>6</v>
      </c>
      <c r="G172" s="10">
        <v>43895</v>
      </c>
      <c r="H172" s="10">
        <v>43895</v>
      </c>
      <c r="I172" s="34">
        <v>200.6</v>
      </c>
      <c r="J172" s="34">
        <v>1203.5999999999999</v>
      </c>
    </row>
    <row r="173" spans="1:10" x14ac:dyDescent="0.25">
      <c r="A173" s="9" t="s">
        <v>198</v>
      </c>
      <c r="B173" s="9">
        <v>245</v>
      </c>
      <c r="C173" s="9" t="s">
        <v>151</v>
      </c>
      <c r="D173" s="14" t="s">
        <v>96</v>
      </c>
      <c r="E173" s="13" t="s">
        <v>12</v>
      </c>
      <c r="F173" s="9">
        <v>6</v>
      </c>
      <c r="G173" s="10">
        <v>42914</v>
      </c>
      <c r="H173" s="10">
        <v>42914</v>
      </c>
      <c r="I173" s="34">
        <v>400</v>
      </c>
      <c r="J173" s="34">
        <v>2400</v>
      </c>
    </row>
    <row r="174" spans="1:10" x14ac:dyDescent="0.25">
      <c r="A174" s="9" t="s">
        <v>198</v>
      </c>
      <c r="B174" s="9">
        <v>246</v>
      </c>
      <c r="C174" s="9" t="s">
        <v>151</v>
      </c>
      <c r="D174" s="14" t="s">
        <v>95</v>
      </c>
      <c r="E174" s="13" t="s">
        <v>12</v>
      </c>
      <c r="F174" s="9">
        <v>10</v>
      </c>
      <c r="G174" s="10">
        <v>44406</v>
      </c>
      <c r="H174" s="10">
        <v>44406</v>
      </c>
      <c r="I174" s="34">
        <v>517.99639999999999</v>
      </c>
      <c r="J174" s="34">
        <v>5179.9639999999999</v>
      </c>
    </row>
    <row r="175" spans="1:10" x14ac:dyDescent="0.25">
      <c r="A175" s="9" t="s">
        <v>198</v>
      </c>
      <c r="B175" s="9">
        <v>247</v>
      </c>
      <c r="C175" s="9" t="s">
        <v>151</v>
      </c>
      <c r="D175" s="14" t="s">
        <v>214</v>
      </c>
      <c r="E175" s="13" t="s">
        <v>74</v>
      </c>
      <c r="F175" s="9">
        <v>11</v>
      </c>
      <c r="G175" s="10">
        <v>43588</v>
      </c>
      <c r="H175" s="10">
        <v>43588</v>
      </c>
      <c r="I175" s="34">
        <v>64.62</v>
      </c>
      <c r="J175" s="34">
        <v>710.82</v>
      </c>
    </row>
    <row r="176" spans="1:10" x14ac:dyDescent="0.25">
      <c r="A176" s="9" t="s">
        <v>198</v>
      </c>
      <c r="B176" s="9">
        <v>248</v>
      </c>
      <c r="C176" s="9" t="s">
        <v>151</v>
      </c>
      <c r="D176" s="14" t="s">
        <v>100</v>
      </c>
      <c r="E176" s="13" t="s">
        <v>74</v>
      </c>
      <c r="F176" s="9">
        <v>20</v>
      </c>
      <c r="G176" s="10">
        <v>43588</v>
      </c>
      <c r="H176" s="10">
        <v>43588</v>
      </c>
      <c r="I176" s="34">
        <v>64.62</v>
      </c>
      <c r="J176" s="34">
        <v>1292.4000000000001</v>
      </c>
    </row>
    <row r="177" spans="1:10" x14ac:dyDescent="0.25">
      <c r="A177" s="9" t="s">
        <v>198</v>
      </c>
      <c r="B177" s="9">
        <v>249</v>
      </c>
      <c r="C177" s="9" t="s">
        <v>151</v>
      </c>
      <c r="D177" s="14" t="s">
        <v>99</v>
      </c>
      <c r="E177" s="13" t="s">
        <v>4</v>
      </c>
      <c r="F177" s="9">
        <v>329</v>
      </c>
      <c r="G177" s="10">
        <v>42914</v>
      </c>
      <c r="H177" s="10">
        <v>42914</v>
      </c>
      <c r="I177" s="34">
        <v>210</v>
      </c>
      <c r="J177" s="34">
        <v>69090</v>
      </c>
    </row>
    <row r="178" spans="1:10" x14ac:dyDescent="0.25">
      <c r="A178" s="9" t="s">
        <v>198</v>
      </c>
      <c r="B178" s="9">
        <v>250</v>
      </c>
      <c r="C178" s="9" t="s">
        <v>151</v>
      </c>
      <c r="D178" s="14" t="s">
        <v>94</v>
      </c>
      <c r="E178" s="13" t="s">
        <v>4</v>
      </c>
      <c r="F178" s="9">
        <v>0</v>
      </c>
      <c r="G178" s="10">
        <v>43971</v>
      </c>
      <c r="H178" s="10">
        <v>43971</v>
      </c>
      <c r="I178" s="34">
        <v>230.1</v>
      </c>
      <c r="J178" s="34">
        <v>0</v>
      </c>
    </row>
    <row r="179" spans="1:10" x14ac:dyDescent="0.25">
      <c r="A179" s="9" t="s">
        <v>198</v>
      </c>
      <c r="B179" s="9">
        <v>251</v>
      </c>
      <c r="C179" s="9" t="s">
        <v>151</v>
      </c>
      <c r="D179" s="14" t="s">
        <v>146</v>
      </c>
      <c r="E179" s="13" t="s">
        <v>4</v>
      </c>
      <c r="F179" s="9">
        <v>1300</v>
      </c>
      <c r="G179" s="10">
        <v>43601</v>
      </c>
      <c r="H179" s="10">
        <v>43601</v>
      </c>
      <c r="I179" s="34">
        <v>4</v>
      </c>
      <c r="J179" s="34">
        <v>5200</v>
      </c>
    </row>
    <row r="180" spans="1:10" x14ac:dyDescent="0.25">
      <c r="A180" s="9" t="s">
        <v>198</v>
      </c>
      <c r="B180" s="9">
        <v>252</v>
      </c>
      <c r="C180" s="9" t="s">
        <v>151</v>
      </c>
      <c r="D180" s="14" t="s">
        <v>153</v>
      </c>
      <c r="E180" s="13" t="s">
        <v>12</v>
      </c>
      <c r="F180" s="9">
        <v>163</v>
      </c>
      <c r="G180" s="10">
        <v>43376</v>
      </c>
      <c r="H180" s="10">
        <v>43376</v>
      </c>
      <c r="I180" s="34">
        <v>9</v>
      </c>
      <c r="J180" s="34">
        <v>1467</v>
      </c>
    </row>
    <row r="181" spans="1:10" x14ac:dyDescent="0.25">
      <c r="A181" s="9" t="s">
        <v>198</v>
      </c>
      <c r="B181" s="9">
        <v>253</v>
      </c>
      <c r="C181" s="9" t="s">
        <v>151</v>
      </c>
      <c r="D181" s="14" t="s">
        <v>152</v>
      </c>
      <c r="E181" s="13" t="s">
        <v>12</v>
      </c>
      <c r="F181" s="9">
        <v>34</v>
      </c>
      <c r="G181" s="10">
        <v>43588</v>
      </c>
      <c r="H181" s="10">
        <v>43588</v>
      </c>
      <c r="I181" s="34">
        <v>55</v>
      </c>
      <c r="J181" s="34">
        <v>1870</v>
      </c>
    </row>
    <row r="182" spans="1:10" x14ac:dyDescent="0.25">
      <c r="A182" s="9" t="s">
        <v>198</v>
      </c>
      <c r="B182" s="9">
        <v>254</v>
      </c>
      <c r="C182" s="9" t="s">
        <v>151</v>
      </c>
      <c r="D182" s="14" t="s">
        <v>102</v>
      </c>
      <c r="E182" s="13" t="s">
        <v>4</v>
      </c>
      <c r="F182" s="9">
        <v>2</v>
      </c>
      <c r="G182" s="10">
        <v>42914</v>
      </c>
      <c r="H182" s="10">
        <v>42914</v>
      </c>
      <c r="I182" s="34">
        <v>20</v>
      </c>
      <c r="J182" s="34">
        <v>40</v>
      </c>
    </row>
    <row r="183" spans="1:10" x14ac:dyDescent="0.25">
      <c r="A183" s="9" t="s">
        <v>198</v>
      </c>
      <c r="B183" s="9">
        <v>255</v>
      </c>
      <c r="C183" s="9" t="s">
        <v>151</v>
      </c>
      <c r="D183" s="14" t="s">
        <v>103</v>
      </c>
      <c r="E183" s="13" t="s">
        <v>4</v>
      </c>
      <c r="F183" s="9">
        <v>50</v>
      </c>
      <c r="G183" s="10">
        <v>44406</v>
      </c>
      <c r="H183" s="10">
        <v>44406</v>
      </c>
      <c r="I183" s="34">
        <v>60.18</v>
      </c>
      <c r="J183" s="34">
        <v>3009</v>
      </c>
    </row>
    <row r="184" spans="1:10" x14ac:dyDescent="0.25">
      <c r="A184" s="9" t="s">
        <v>198</v>
      </c>
      <c r="B184" s="9">
        <v>256</v>
      </c>
      <c r="C184" s="9" t="s">
        <v>151</v>
      </c>
      <c r="D184" s="14" t="s">
        <v>183</v>
      </c>
      <c r="E184" s="13" t="s">
        <v>4</v>
      </c>
      <c r="F184" s="9">
        <v>44</v>
      </c>
      <c r="G184" s="10">
        <v>43895</v>
      </c>
      <c r="H184" s="10">
        <v>43895</v>
      </c>
      <c r="I184" s="34">
        <v>46.02</v>
      </c>
      <c r="J184" s="34">
        <v>2024.88</v>
      </c>
    </row>
    <row r="185" spans="1:10" x14ac:dyDescent="0.25">
      <c r="A185" s="9" t="s">
        <v>198</v>
      </c>
      <c r="B185" s="9">
        <v>115</v>
      </c>
      <c r="C185" s="9" t="s">
        <v>151</v>
      </c>
      <c r="D185" s="14" t="s">
        <v>186</v>
      </c>
      <c r="E185" s="13" t="s">
        <v>12</v>
      </c>
      <c r="F185" s="9">
        <v>2</v>
      </c>
      <c r="G185" s="10">
        <v>43591</v>
      </c>
      <c r="H185" s="10">
        <v>43591</v>
      </c>
      <c r="I185" s="34">
        <v>195</v>
      </c>
      <c r="J185" s="34">
        <v>390</v>
      </c>
    </row>
    <row r="186" spans="1:10" x14ac:dyDescent="0.25">
      <c r="A186" s="9" t="s">
        <v>198</v>
      </c>
      <c r="B186" s="9">
        <v>257</v>
      </c>
      <c r="C186" s="9" t="s">
        <v>151</v>
      </c>
      <c r="D186" s="14" t="s">
        <v>105</v>
      </c>
      <c r="E186" s="13" t="s">
        <v>4</v>
      </c>
      <c r="F186" s="9">
        <v>0</v>
      </c>
      <c r="G186" s="10">
        <v>43004</v>
      </c>
      <c r="H186" s="10">
        <v>43004</v>
      </c>
      <c r="I186" s="34">
        <v>12.76</v>
      </c>
      <c r="J186" s="34">
        <v>0</v>
      </c>
    </row>
    <row r="187" spans="1:10" x14ac:dyDescent="0.25">
      <c r="A187" s="9" t="s">
        <v>198</v>
      </c>
      <c r="B187" s="9">
        <v>258</v>
      </c>
      <c r="C187" s="9" t="s">
        <v>151</v>
      </c>
      <c r="D187" s="14" t="s">
        <v>104</v>
      </c>
      <c r="E187" s="13" t="s">
        <v>4</v>
      </c>
      <c r="F187" s="9">
        <v>46</v>
      </c>
      <c r="G187" s="10">
        <v>43895</v>
      </c>
      <c r="H187" s="10">
        <v>43895</v>
      </c>
      <c r="I187" s="34">
        <v>15.93</v>
      </c>
      <c r="J187" s="34">
        <v>732.78</v>
      </c>
    </row>
    <row r="188" spans="1:10" x14ac:dyDescent="0.25">
      <c r="A188" s="9" t="s">
        <v>198</v>
      </c>
      <c r="B188" s="9">
        <v>259</v>
      </c>
      <c r="C188" s="9" t="s">
        <v>151</v>
      </c>
      <c r="D188" s="14" t="s">
        <v>169</v>
      </c>
      <c r="E188" s="13" t="s">
        <v>4</v>
      </c>
      <c r="F188" s="9">
        <v>7</v>
      </c>
      <c r="G188" s="10">
        <v>42998</v>
      </c>
      <c r="H188" s="10">
        <v>42998</v>
      </c>
      <c r="I188" s="34">
        <v>61.99</v>
      </c>
      <c r="J188" s="34">
        <v>433.93</v>
      </c>
    </row>
    <row r="189" spans="1:10" x14ac:dyDescent="0.25">
      <c r="A189" s="9" t="s">
        <v>198</v>
      </c>
      <c r="B189" s="9">
        <v>260</v>
      </c>
      <c r="C189" s="9" t="s">
        <v>151</v>
      </c>
      <c r="D189" s="14" t="s">
        <v>110</v>
      </c>
      <c r="E189" s="13" t="s">
        <v>4</v>
      </c>
      <c r="F189" s="9">
        <v>19</v>
      </c>
      <c r="G189" s="10">
        <v>43900</v>
      </c>
      <c r="H189" s="10">
        <v>43900</v>
      </c>
      <c r="I189" s="34">
        <v>5.6050000000000004</v>
      </c>
      <c r="J189" s="34">
        <v>106.495</v>
      </c>
    </row>
    <row r="190" spans="1:10" x14ac:dyDescent="0.25">
      <c r="A190" s="9" t="s">
        <v>198</v>
      </c>
      <c r="B190" s="9">
        <v>261</v>
      </c>
      <c r="C190" s="9" t="s">
        <v>151</v>
      </c>
      <c r="D190" s="14" t="s">
        <v>174</v>
      </c>
      <c r="E190" s="13" t="s">
        <v>4</v>
      </c>
      <c r="F190" s="9">
        <v>0</v>
      </c>
      <c r="G190" s="10">
        <v>43060</v>
      </c>
      <c r="H190" s="10">
        <v>43060</v>
      </c>
      <c r="I190" s="34">
        <v>25</v>
      </c>
      <c r="J190" s="34">
        <v>0</v>
      </c>
    </row>
    <row r="191" spans="1:10" x14ac:dyDescent="0.25">
      <c r="A191" s="9" t="s">
        <v>198</v>
      </c>
      <c r="B191" s="9">
        <v>262</v>
      </c>
      <c r="C191" s="9" t="s">
        <v>151</v>
      </c>
      <c r="D191" s="14" t="s">
        <v>134</v>
      </c>
      <c r="E191" s="13" t="s">
        <v>7</v>
      </c>
      <c r="F191" s="9">
        <v>0</v>
      </c>
      <c r="G191" s="10">
        <v>42992</v>
      </c>
      <c r="H191" s="10">
        <v>42992</v>
      </c>
      <c r="I191" s="34">
        <v>135</v>
      </c>
      <c r="J191" s="34">
        <v>0</v>
      </c>
    </row>
    <row r="192" spans="1:10" x14ac:dyDescent="0.25">
      <c r="A192" s="9" t="s">
        <v>198</v>
      </c>
      <c r="B192" s="9">
        <v>263</v>
      </c>
      <c r="C192" s="9" t="s">
        <v>151</v>
      </c>
      <c r="D192" s="14" t="s">
        <v>107</v>
      </c>
      <c r="E192" s="13" t="s">
        <v>4</v>
      </c>
      <c r="F192" s="9">
        <v>0</v>
      </c>
      <c r="G192" s="10">
        <v>42914</v>
      </c>
      <c r="H192" s="10">
        <v>42914</v>
      </c>
      <c r="I192" s="34">
        <v>50</v>
      </c>
      <c r="J192" s="34">
        <v>0</v>
      </c>
    </row>
    <row r="193" spans="1:10" x14ac:dyDescent="0.25">
      <c r="A193" s="9" t="s">
        <v>198</v>
      </c>
      <c r="B193" s="9">
        <v>301</v>
      </c>
      <c r="C193" s="9" t="s">
        <v>151</v>
      </c>
      <c r="D193" s="14" t="s">
        <v>190</v>
      </c>
      <c r="E193" s="13" t="s">
        <v>4</v>
      </c>
      <c r="F193" s="9">
        <v>31</v>
      </c>
      <c r="G193" s="10">
        <v>43900</v>
      </c>
      <c r="H193" s="10">
        <v>43900</v>
      </c>
      <c r="I193" s="34">
        <v>104.2766</v>
      </c>
      <c r="J193" s="34">
        <v>3232.5745999999999</v>
      </c>
    </row>
    <row r="194" spans="1:10" x14ac:dyDescent="0.25">
      <c r="A194" s="9" t="s">
        <v>198</v>
      </c>
      <c r="B194" s="9">
        <v>302</v>
      </c>
      <c r="C194" s="9" t="s">
        <v>151</v>
      </c>
      <c r="D194" s="14" t="s">
        <v>191</v>
      </c>
      <c r="E194" s="13" t="s">
        <v>4</v>
      </c>
      <c r="F194" s="9">
        <v>26</v>
      </c>
      <c r="G194" s="10">
        <v>43900</v>
      </c>
      <c r="H194" s="10">
        <v>43900</v>
      </c>
      <c r="I194" s="34">
        <v>104.2766</v>
      </c>
      <c r="J194" s="34">
        <v>2711.1916000000001</v>
      </c>
    </row>
    <row r="195" spans="1:10" x14ac:dyDescent="0.25">
      <c r="A195" s="9" t="s">
        <v>198</v>
      </c>
      <c r="B195" s="9">
        <v>264</v>
      </c>
      <c r="C195" s="9" t="s">
        <v>151</v>
      </c>
      <c r="D195" s="14" t="s">
        <v>108</v>
      </c>
      <c r="E195" s="13" t="s">
        <v>4</v>
      </c>
      <c r="F195" s="9">
        <v>21</v>
      </c>
      <c r="G195" s="10">
        <v>43900</v>
      </c>
      <c r="H195" s="10">
        <v>43900</v>
      </c>
      <c r="I195" s="34">
        <v>104.2766</v>
      </c>
      <c r="J195" s="34">
        <v>2189.8085999999998</v>
      </c>
    </row>
    <row r="196" spans="1:10" x14ac:dyDescent="0.25">
      <c r="A196" s="9" t="s">
        <v>198</v>
      </c>
      <c r="B196" s="9">
        <v>265</v>
      </c>
      <c r="C196" s="9" t="s">
        <v>151</v>
      </c>
      <c r="D196" s="14" t="s">
        <v>195</v>
      </c>
      <c r="E196" s="13" t="s">
        <v>4</v>
      </c>
      <c r="F196" s="9">
        <v>39</v>
      </c>
      <c r="G196" s="10">
        <v>43900</v>
      </c>
      <c r="H196" s="10">
        <v>43900</v>
      </c>
      <c r="I196" s="34">
        <v>104.2766</v>
      </c>
      <c r="J196" s="34">
        <v>4066.7874000000002</v>
      </c>
    </row>
    <row r="197" spans="1:10" x14ac:dyDescent="0.25">
      <c r="A197" s="9" t="s">
        <v>198</v>
      </c>
      <c r="B197" s="9">
        <v>266</v>
      </c>
      <c r="C197" s="9" t="s">
        <v>151</v>
      </c>
      <c r="D197" s="14" t="s">
        <v>109</v>
      </c>
      <c r="E197" s="13" t="s">
        <v>4</v>
      </c>
      <c r="F197" s="9">
        <v>35</v>
      </c>
      <c r="G197" s="10">
        <v>43900</v>
      </c>
      <c r="H197" s="10">
        <v>43900</v>
      </c>
      <c r="I197" s="34">
        <v>104.2766</v>
      </c>
      <c r="J197" s="34">
        <v>3649.681</v>
      </c>
    </row>
    <row r="198" spans="1:10" x14ac:dyDescent="0.25">
      <c r="A198" s="9" t="s">
        <v>198</v>
      </c>
      <c r="B198" s="9">
        <v>267</v>
      </c>
      <c r="C198" s="9" t="s">
        <v>151</v>
      </c>
      <c r="D198" s="14" t="s">
        <v>106</v>
      </c>
      <c r="E198" s="13" t="s">
        <v>4</v>
      </c>
      <c r="F198" s="9">
        <v>12</v>
      </c>
      <c r="G198" s="10">
        <v>44392</v>
      </c>
      <c r="H198" s="10">
        <v>44392</v>
      </c>
      <c r="I198" s="34">
        <v>194.7</v>
      </c>
      <c r="J198" s="34">
        <v>2336.3999999999996</v>
      </c>
    </row>
    <row r="199" spans="1:10" x14ac:dyDescent="0.25">
      <c r="A199" s="9" t="s">
        <v>198</v>
      </c>
      <c r="B199" s="9">
        <v>268</v>
      </c>
      <c r="C199" s="9" t="s">
        <v>151</v>
      </c>
      <c r="D199" s="14" t="s">
        <v>156</v>
      </c>
      <c r="E199" s="13" t="s">
        <v>4</v>
      </c>
      <c r="F199" s="9">
        <v>30</v>
      </c>
      <c r="G199" s="10">
        <v>44406</v>
      </c>
      <c r="H199" s="10">
        <v>44406</v>
      </c>
      <c r="I199" s="34">
        <v>14.325200000000001</v>
      </c>
      <c r="J199" s="34">
        <v>429.75600000000003</v>
      </c>
    </row>
    <row r="200" spans="1:10" x14ac:dyDescent="0.25">
      <c r="A200" s="9" t="s">
        <v>198</v>
      </c>
      <c r="B200" s="9">
        <v>269</v>
      </c>
      <c r="C200" s="9" t="s">
        <v>151</v>
      </c>
      <c r="D200" s="14" t="s">
        <v>112</v>
      </c>
      <c r="E200" s="13" t="s">
        <v>4</v>
      </c>
      <c r="F200" s="9">
        <v>0</v>
      </c>
      <c r="G200" s="10">
        <v>42914</v>
      </c>
      <c r="H200" s="10">
        <v>42914</v>
      </c>
      <c r="I200" s="34">
        <v>2124</v>
      </c>
      <c r="J200" s="34">
        <v>0</v>
      </c>
    </row>
    <row r="201" spans="1:10" x14ac:dyDescent="0.25">
      <c r="A201" s="9" t="s">
        <v>198</v>
      </c>
      <c r="B201" s="9">
        <v>270</v>
      </c>
      <c r="C201" s="9" t="s">
        <v>151</v>
      </c>
      <c r="D201" s="14" t="s">
        <v>111</v>
      </c>
      <c r="E201" s="13" t="s">
        <v>4</v>
      </c>
      <c r="F201" s="9">
        <v>337</v>
      </c>
      <c r="G201" s="10">
        <v>44384</v>
      </c>
      <c r="H201" s="10">
        <v>44384</v>
      </c>
      <c r="I201" s="34">
        <v>59</v>
      </c>
      <c r="J201" s="34">
        <v>19883</v>
      </c>
    </row>
    <row r="202" spans="1:10" x14ac:dyDescent="0.25">
      <c r="A202" s="9" t="s">
        <v>198</v>
      </c>
      <c r="B202" s="9">
        <v>271</v>
      </c>
      <c r="C202" s="9" t="s">
        <v>151</v>
      </c>
      <c r="D202" s="14" t="s">
        <v>113</v>
      </c>
      <c r="E202" s="13" t="s">
        <v>4</v>
      </c>
      <c r="F202" s="9">
        <v>12</v>
      </c>
      <c r="G202" s="10">
        <v>43895</v>
      </c>
      <c r="H202" s="10">
        <v>43895</v>
      </c>
      <c r="I202" s="34">
        <v>16.52</v>
      </c>
      <c r="J202" s="34">
        <v>198.24</v>
      </c>
    </row>
    <row r="203" spans="1:10" x14ac:dyDescent="0.25">
      <c r="A203" s="9" t="s">
        <v>198</v>
      </c>
      <c r="B203" s="9">
        <v>272</v>
      </c>
      <c r="C203" s="9" t="s">
        <v>151</v>
      </c>
      <c r="D203" s="14" t="s">
        <v>114</v>
      </c>
      <c r="E203" s="13" t="s">
        <v>4</v>
      </c>
      <c r="F203" s="9">
        <v>112</v>
      </c>
      <c r="G203" s="10">
        <v>42914</v>
      </c>
      <c r="H203" s="10">
        <v>42914</v>
      </c>
      <c r="I203" s="34">
        <v>4.01</v>
      </c>
      <c r="J203" s="34">
        <v>449.12</v>
      </c>
    </row>
    <row r="204" spans="1:10" x14ac:dyDescent="0.25">
      <c r="A204" s="9" t="s">
        <v>198</v>
      </c>
      <c r="B204" s="9">
        <v>273</v>
      </c>
      <c r="C204" s="9" t="s">
        <v>151</v>
      </c>
      <c r="D204" s="14" t="s">
        <v>181</v>
      </c>
      <c r="E204" s="13" t="s">
        <v>26</v>
      </c>
      <c r="F204" s="9">
        <v>0</v>
      </c>
      <c r="G204" s="10">
        <v>43570</v>
      </c>
      <c r="H204" s="10">
        <v>43570</v>
      </c>
      <c r="I204" s="34">
        <v>155</v>
      </c>
      <c r="J204" s="34">
        <v>0</v>
      </c>
    </row>
    <row r="205" spans="1:10" x14ac:dyDescent="0.25">
      <c r="A205" s="9" t="s">
        <v>198</v>
      </c>
      <c r="B205" s="9">
        <v>274</v>
      </c>
      <c r="C205" s="9" t="s">
        <v>151</v>
      </c>
      <c r="D205" s="14" t="s">
        <v>115</v>
      </c>
      <c r="E205" s="13" t="s">
        <v>4</v>
      </c>
      <c r="F205" s="9">
        <v>34</v>
      </c>
      <c r="G205" s="10">
        <v>42914</v>
      </c>
      <c r="H205" s="10">
        <v>42914</v>
      </c>
      <c r="I205" s="34">
        <v>11.8</v>
      </c>
      <c r="J205" s="34">
        <v>401.20000000000005</v>
      </c>
    </row>
    <row r="206" spans="1:10" x14ac:dyDescent="0.25">
      <c r="A206" s="9" t="s">
        <v>198</v>
      </c>
      <c r="B206" s="9">
        <v>275</v>
      </c>
      <c r="C206" s="9" t="s">
        <v>151</v>
      </c>
      <c r="D206" s="14" t="s">
        <v>253</v>
      </c>
      <c r="E206" s="13" t="s">
        <v>12</v>
      </c>
      <c r="F206" s="9">
        <v>203</v>
      </c>
      <c r="G206" s="10">
        <v>43977</v>
      </c>
      <c r="H206" s="10">
        <v>43977</v>
      </c>
      <c r="I206" s="34">
        <v>47.2</v>
      </c>
      <c r="J206" s="34">
        <v>9581.6</v>
      </c>
    </row>
    <row r="207" spans="1:10" x14ac:dyDescent="0.25">
      <c r="A207" s="9" t="s">
        <v>198</v>
      </c>
      <c r="B207" s="9">
        <v>317</v>
      </c>
      <c r="C207" s="9" t="s">
        <v>151</v>
      </c>
      <c r="D207" s="14" t="s">
        <v>254</v>
      </c>
      <c r="E207" s="13" t="s">
        <v>12</v>
      </c>
      <c r="F207" s="9">
        <v>200</v>
      </c>
      <c r="G207" s="10">
        <v>44384</v>
      </c>
      <c r="H207" s="10">
        <v>44384</v>
      </c>
      <c r="I207" s="34">
        <v>43.66</v>
      </c>
      <c r="J207" s="34">
        <v>8732</v>
      </c>
    </row>
    <row r="208" spans="1:10" x14ac:dyDescent="0.25">
      <c r="A208" s="9" t="s">
        <v>198</v>
      </c>
      <c r="B208" s="9">
        <v>276</v>
      </c>
      <c r="C208" s="9" t="s">
        <v>151</v>
      </c>
      <c r="D208" s="14" t="s">
        <v>116</v>
      </c>
      <c r="E208" s="13" t="s">
        <v>4</v>
      </c>
      <c r="F208" s="9">
        <v>10</v>
      </c>
      <c r="G208" s="10">
        <v>43900</v>
      </c>
      <c r="H208" s="10">
        <v>43900</v>
      </c>
      <c r="I208" s="34">
        <v>46.291400000000003</v>
      </c>
      <c r="J208" s="34">
        <v>462.91400000000004</v>
      </c>
    </row>
    <row r="209" spans="1:11" x14ac:dyDescent="0.25">
      <c r="A209" s="9" t="s">
        <v>198</v>
      </c>
      <c r="B209" s="9">
        <v>277</v>
      </c>
      <c r="C209" s="9" t="s">
        <v>151</v>
      </c>
      <c r="D209" s="14" t="s">
        <v>117</v>
      </c>
      <c r="E209" s="13" t="s">
        <v>4</v>
      </c>
      <c r="F209" s="9">
        <v>1593</v>
      </c>
      <c r="G209" s="10">
        <v>43588</v>
      </c>
      <c r="H209" s="10">
        <v>43588</v>
      </c>
      <c r="I209" s="34">
        <v>5</v>
      </c>
      <c r="J209" s="34">
        <v>7965</v>
      </c>
    </row>
    <row r="210" spans="1:11" x14ac:dyDescent="0.25">
      <c r="A210" s="9" t="s">
        <v>198</v>
      </c>
      <c r="B210" s="9">
        <v>278</v>
      </c>
      <c r="C210" s="9" t="s">
        <v>151</v>
      </c>
      <c r="D210" s="14" t="s">
        <v>118</v>
      </c>
      <c r="E210" s="13" t="s">
        <v>4</v>
      </c>
      <c r="F210" s="9">
        <v>450</v>
      </c>
      <c r="G210" s="10">
        <v>41818</v>
      </c>
      <c r="H210" s="10">
        <v>41818</v>
      </c>
      <c r="I210" s="34">
        <v>5.8</v>
      </c>
      <c r="J210" s="34">
        <v>2610</v>
      </c>
    </row>
    <row r="211" spans="1:11" ht="18.75" x14ac:dyDescent="0.3">
      <c r="A211" s="9" t="s">
        <v>198</v>
      </c>
      <c r="B211" s="9">
        <v>279</v>
      </c>
      <c r="C211" s="9" t="s">
        <v>151</v>
      </c>
      <c r="D211" s="14" t="s">
        <v>221</v>
      </c>
      <c r="E211" s="73" t="s">
        <v>13</v>
      </c>
      <c r="F211" s="74">
        <v>4</v>
      </c>
      <c r="G211" s="10">
        <v>44406</v>
      </c>
      <c r="H211" s="10">
        <v>44406</v>
      </c>
      <c r="I211" s="35">
        <v>549.99749999999995</v>
      </c>
      <c r="J211" s="35">
        <v>2199.9899999999998</v>
      </c>
      <c r="K211" s="11"/>
    </row>
    <row r="212" spans="1:11" x14ac:dyDescent="0.25">
      <c r="A212" s="9" t="s">
        <v>198</v>
      </c>
      <c r="B212" s="9">
        <v>280</v>
      </c>
      <c r="C212" s="9" t="s">
        <v>151</v>
      </c>
      <c r="D212" s="14" t="s">
        <v>119</v>
      </c>
      <c r="E212" s="73" t="s">
        <v>4</v>
      </c>
      <c r="F212" s="74">
        <v>0</v>
      </c>
      <c r="G212" s="10">
        <v>43586</v>
      </c>
      <c r="H212" s="10">
        <v>43586</v>
      </c>
      <c r="I212" s="75">
        <v>125</v>
      </c>
      <c r="J212" s="30">
        <v>0</v>
      </c>
    </row>
    <row r="213" spans="1:11" x14ac:dyDescent="0.25">
      <c r="A213" s="9" t="s">
        <v>198</v>
      </c>
      <c r="B213" s="9">
        <v>281</v>
      </c>
      <c r="C213" s="9" t="s">
        <v>151</v>
      </c>
      <c r="D213" s="14" t="s">
        <v>120</v>
      </c>
      <c r="E213" s="73" t="s">
        <v>4</v>
      </c>
      <c r="F213" s="74">
        <v>0</v>
      </c>
      <c r="G213" s="10">
        <v>43954</v>
      </c>
      <c r="H213" s="10">
        <v>43954</v>
      </c>
      <c r="I213" s="75">
        <v>90</v>
      </c>
      <c r="J213" s="30">
        <v>0</v>
      </c>
    </row>
    <row r="214" spans="1:11" x14ac:dyDescent="0.25">
      <c r="A214" s="9" t="s">
        <v>198</v>
      </c>
      <c r="B214" s="9">
        <v>282</v>
      </c>
      <c r="C214" s="9" t="s">
        <v>151</v>
      </c>
      <c r="D214" s="14" t="s">
        <v>177</v>
      </c>
      <c r="E214" s="73" t="s">
        <v>4</v>
      </c>
      <c r="F214" s="74">
        <v>1</v>
      </c>
      <c r="G214" s="10">
        <v>43095</v>
      </c>
      <c r="H214" s="10">
        <v>43095</v>
      </c>
      <c r="I214" s="75">
        <v>2595</v>
      </c>
      <c r="J214" s="30">
        <v>2595</v>
      </c>
    </row>
    <row r="215" spans="1:11" x14ac:dyDescent="0.25">
      <c r="A215" s="9" t="s">
        <v>198</v>
      </c>
      <c r="B215" s="9">
        <v>283</v>
      </c>
      <c r="C215" s="9" t="s">
        <v>151</v>
      </c>
      <c r="D215" s="14" t="s">
        <v>334</v>
      </c>
      <c r="E215" s="73" t="s">
        <v>13</v>
      </c>
      <c r="F215" s="74">
        <v>0</v>
      </c>
      <c r="G215" s="10">
        <v>42905</v>
      </c>
      <c r="H215" s="10">
        <v>42905</v>
      </c>
      <c r="I215" s="75">
        <v>186</v>
      </c>
      <c r="J215" s="30">
        <v>0</v>
      </c>
    </row>
    <row r="216" spans="1:11" x14ac:dyDescent="0.25">
      <c r="A216" s="9" t="s">
        <v>198</v>
      </c>
      <c r="B216" s="9">
        <v>284</v>
      </c>
      <c r="C216" s="9" t="s">
        <v>151</v>
      </c>
      <c r="D216" s="14" t="s">
        <v>335</v>
      </c>
      <c r="E216" s="73" t="s">
        <v>13</v>
      </c>
      <c r="F216" s="74">
        <v>0</v>
      </c>
      <c r="G216" s="10">
        <v>42905</v>
      </c>
      <c r="H216" s="10">
        <v>42905</v>
      </c>
      <c r="I216" s="75">
        <v>186</v>
      </c>
      <c r="J216" s="30">
        <v>0</v>
      </c>
    </row>
    <row r="217" spans="1:11" x14ac:dyDescent="0.25">
      <c r="A217" s="9" t="s">
        <v>198</v>
      </c>
      <c r="B217" s="9">
        <v>285</v>
      </c>
      <c r="C217" s="9" t="s">
        <v>151</v>
      </c>
      <c r="D217" s="14" t="s">
        <v>336</v>
      </c>
      <c r="E217" s="73" t="s">
        <v>4</v>
      </c>
      <c r="F217" s="74">
        <v>0</v>
      </c>
      <c r="G217" s="10">
        <v>43570</v>
      </c>
      <c r="H217" s="10">
        <v>43570</v>
      </c>
      <c r="I217" s="75">
        <v>265</v>
      </c>
      <c r="J217" s="30">
        <v>0</v>
      </c>
    </row>
    <row r="218" spans="1:11" x14ac:dyDescent="0.25">
      <c r="A218" s="9" t="s">
        <v>198</v>
      </c>
      <c r="B218" s="9">
        <v>286</v>
      </c>
      <c r="C218" s="9" t="s">
        <v>151</v>
      </c>
      <c r="D218" s="14" t="s">
        <v>337</v>
      </c>
      <c r="E218" s="73" t="s">
        <v>13</v>
      </c>
      <c r="F218" s="74">
        <v>0</v>
      </c>
      <c r="G218" s="10">
        <v>42905</v>
      </c>
      <c r="H218" s="10">
        <v>42905</v>
      </c>
      <c r="I218" s="75">
        <v>179</v>
      </c>
      <c r="J218" s="30">
        <v>0</v>
      </c>
    </row>
    <row r="219" spans="1:11" x14ac:dyDescent="0.25">
      <c r="A219" s="9" t="s">
        <v>198</v>
      </c>
      <c r="B219" s="9">
        <v>287</v>
      </c>
      <c r="C219" s="9" t="s">
        <v>151</v>
      </c>
      <c r="D219" s="14" t="s">
        <v>178</v>
      </c>
      <c r="E219" s="73" t="s">
        <v>12</v>
      </c>
      <c r="F219" s="74">
        <v>104</v>
      </c>
      <c r="G219" s="10">
        <v>43595</v>
      </c>
      <c r="H219" s="10">
        <v>43595</v>
      </c>
      <c r="I219" s="75">
        <v>14.6</v>
      </c>
      <c r="J219" s="30">
        <v>1518.3999999999999</v>
      </c>
    </row>
    <row r="220" spans="1:11" x14ac:dyDescent="0.25">
      <c r="A220" s="9" t="s">
        <v>198</v>
      </c>
      <c r="B220" s="9">
        <v>312</v>
      </c>
      <c r="C220" s="9" t="s">
        <v>151</v>
      </c>
      <c r="D220" s="14" t="s">
        <v>227</v>
      </c>
      <c r="E220" s="73" t="s">
        <v>4</v>
      </c>
      <c r="F220" s="74">
        <v>3</v>
      </c>
      <c r="G220" s="10">
        <v>44385</v>
      </c>
      <c r="H220" s="10">
        <v>44385</v>
      </c>
      <c r="I220" s="75">
        <v>2212.5</v>
      </c>
      <c r="J220" s="30">
        <v>6637.5</v>
      </c>
    </row>
    <row r="221" spans="1:11" x14ac:dyDescent="0.25">
      <c r="A221" s="9" t="s">
        <v>198</v>
      </c>
      <c r="B221" s="9">
        <v>288</v>
      </c>
      <c r="C221" s="9" t="s">
        <v>151</v>
      </c>
      <c r="D221" s="14" t="s">
        <v>121</v>
      </c>
      <c r="E221" s="73" t="s">
        <v>4</v>
      </c>
      <c r="F221" s="74">
        <v>24</v>
      </c>
      <c r="G221" s="10">
        <v>44392</v>
      </c>
      <c r="H221" s="10">
        <v>44392</v>
      </c>
      <c r="I221" s="75">
        <v>25.96</v>
      </c>
      <c r="J221" s="30">
        <v>623.04</v>
      </c>
    </row>
    <row r="222" spans="1:11" x14ac:dyDescent="0.25">
      <c r="A222" s="9" t="s">
        <v>198</v>
      </c>
      <c r="B222" s="9">
        <v>289</v>
      </c>
      <c r="C222" s="9" t="s">
        <v>151</v>
      </c>
      <c r="D222" s="14" t="s">
        <v>123</v>
      </c>
      <c r="E222" s="73" t="s">
        <v>4</v>
      </c>
      <c r="F222" s="74">
        <v>11</v>
      </c>
      <c r="G222" s="10">
        <v>43248</v>
      </c>
      <c r="H222" s="10">
        <v>43248</v>
      </c>
      <c r="I222" s="75">
        <v>57.63</v>
      </c>
      <c r="J222" s="30">
        <v>633.93000000000006</v>
      </c>
    </row>
    <row r="223" spans="1:11" x14ac:dyDescent="0.25">
      <c r="A223" s="9" t="s">
        <v>198</v>
      </c>
      <c r="B223" s="9">
        <v>290</v>
      </c>
      <c r="C223" s="9" t="s">
        <v>151</v>
      </c>
      <c r="D223" s="14" t="s">
        <v>122</v>
      </c>
      <c r="E223" s="73" t="s">
        <v>4</v>
      </c>
      <c r="F223" s="74">
        <v>0</v>
      </c>
      <c r="G223" s="10">
        <v>43971</v>
      </c>
      <c r="H223" s="10">
        <v>43971</v>
      </c>
      <c r="I223" s="75">
        <v>53.1</v>
      </c>
      <c r="J223" s="30">
        <v>0</v>
      </c>
    </row>
    <row r="224" spans="1:11" x14ac:dyDescent="0.25">
      <c r="A224" s="9" t="s">
        <v>198</v>
      </c>
      <c r="B224" s="9">
        <v>291</v>
      </c>
      <c r="C224" s="9" t="s">
        <v>151</v>
      </c>
      <c r="D224" s="14" t="s">
        <v>189</v>
      </c>
      <c r="E224" s="73" t="s">
        <v>4</v>
      </c>
      <c r="F224" s="74">
        <v>20</v>
      </c>
      <c r="G224" s="10">
        <v>43900</v>
      </c>
      <c r="H224" s="10">
        <v>43900</v>
      </c>
      <c r="I224" s="75">
        <v>81.42</v>
      </c>
      <c r="J224" s="30">
        <v>1628.4</v>
      </c>
    </row>
    <row r="225" spans="1:10" x14ac:dyDescent="0.25">
      <c r="A225" s="9" t="s">
        <v>198</v>
      </c>
      <c r="B225" s="9">
        <v>292</v>
      </c>
      <c r="C225" s="9" t="s">
        <v>151</v>
      </c>
      <c r="D225" s="14" t="s">
        <v>127</v>
      </c>
      <c r="E225" s="73" t="s">
        <v>12</v>
      </c>
      <c r="F225" s="74">
        <v>1131</v>
      </c>
      <c r="G225" s="10">
        <v>41818</v>
      </c>
      <c r="H225" s="10">
        <v>41818</v>
      </c>
      <c r="I225" s="75">
        <v>81.42</v>
      </c>
      <c r="J225" s="30">
        <v>92086.02</v>
      </c>
    </row>
    <row r="226" spans="1:10" x14ac:dyDescent="0.25">
      <c r="A226" s="9" t="s">
        <v>198</v>
      </c>
      <c r="B226" s="9">
        <v>293</v>
      </c>
      <c r="C226" s="9" t="s">
        <v>151</v>
      </c>
      <c r="D226" s="14" t="s">
        <v>125</v>
      </c>
      <c r="E226" s="73" t="s">
        <v>12</v>
      </c>
      <c r="F226" s="74">
        <v>85</v>
      </c>
      <c r="G226" s="10">
        <v>43586</v>
      </c>
      <c r="H226" s="10">
        <v>43586</v>
      </c>
      <c r="I226" s="75">
        <v>30</v>
      </c>
      <c r="J226" s="30">
        <v>2550</v>
      </c>
    </row>
    <row r="227" spans="1:10" x14ac:dyDescent="0.25">
      <c r="A227" s="9" t="s">
        <v>198</v>
      </c>
      <c r="B227" s="9">
        <v>294</v>
      </c>
      <c r="C227" s="9" t="s">
        <v>151</v>
      </c>
      <c r="D227" s="14" t="s">
        <v>126</v>
      </c>
      <c r="E227" s="73" t="s">
        <v>12</v>
      </c>
      <c r="F227" s="74">
        <v>295</v>
      </c>
      <c r="G227" s="10">
        <v>41818</v>
      </c>
      <c r="H227" s="10">
        <v>41818</v>
      </c>
      <c r="I227" s="75">
        <v>48.97</v>
      </c>
      <c r="J227" s="30">
        <v>14446.15</v>
      </c>
    </row>
    <row r="228" spans="1:10" x14ac:dyDescent="0.25">
      <c r="A228" s="9" t="s">
        <v>198</v>
      </c>
      <c r="B228" s="9">
        <v>295</v>
      </c>
      <c r="C228" s="9" t="s">
        <v>151</v>
      </c>
      <c r="D228" s="14" t="s">
        <v>179</v>
      </c>
      <c r="E228" s="73" t="s">
        <v>12</v>
      </c>
      <c r="F228" s="74">
        <v>40</v>
      </c>
      <c r="G228" s="10">
        <v>43588</v>
      </c>
      <c r="H228" s="10">
        <v>43588</v>
      </c>
      <c r="I228" s="75">
        <v>54</v>
      </c>
      <c r="J228" s="30">
        <v>2160</v>
      </c>
    </row>
    <row r="229" spans="1:10" x14ac:dyDescent="0.25">
      <c r="A229" s="9" t="s">
        <v>198</v>
      </c>
      <c r="B229" s="9">
        <v>296</v>
      </c>
      <c r="C229" s="9" t="s">
        <v>151</v>
      </c>
      <c r="D229" s="14" t="s">
        <v>171</v>
      </c>
      <c r="E229" s="73" t="s">
        <v>138</v>
      </c>
      <c r="F229" s="74">
        <v>1</v>
      </c>
      <c r="G229" s="10">
        <v>43019</v>
      </c>
      <c r="H229" s="10">
        <v>43019</v>
      </c>
      <c r="I229" s="75">
        <v>300</v>
      </c>
      <c r="J229" s="30">
        <v>300</v>
      </c>
    </row>
    <row r="230" spans="1:10" x14ac:dyDescent="0.25">
      <c r="A230" s="9" t="s">
        <v>198</v>
      </c>
      <c r="B230" s="9">
        <v>297</v>
      </c>
      <c r="C230" s="9" t="s">
        <v>151</v>
      </c>
      <c r="D230" s="14" t="s">
        <v>128</v>
      </c>
      <c r="E230" s="73" t="s">
        <v>4</v>
      </c>
      <c r="F230" s="74">
        <v>0</v>
      </c>
      <c r="G230" s="10">
        <v>43977</v>
      </c>
      <c r="H230" s="10">
        <v>43977</v>
      </c>
      <c r="I230" s="75">
        <v>292.52</v>
      </c>
      <c r="J230" s="30">
        <v>0</v>
      </c>
    </row>
    <row r="231" spans="1:10" x14ac:dyDescent="0.25">
      <c r="A231" s="9" t="s">
        <v>198</v>
      </c>
      <c r="B231" s="9">
        <v>298</v>
      </c>
      <c r="C231" s="9" t="s">
        <v>151</v>
      </c>
      <c r="D231" s="14" t="s">
        <v>129</v>
      </c>
      <c r="E231" s="73" t="s">
        <v>4</v>
      </c>
      <c r="F231" s="74">
        <v>0</v>
      </c>
      <c r="G231" s="10">
        <v>43173</v>
      </c>
      <c r="H231" s="10">
        <v>43173</v>
      </c>
      <c r="I231" s="75">
        <v>23</v>
      </c>
      <c r="J231" s="30">
        <v>0</v>
      </c>
    </row>
    <row r="232" spans="1:10" x14ac:dyDescent="0.25">
      <c r="A232" s="9" t="s">
        <v>198</v>
      </c>
      <c r="B232" s="9">
        <v>299</v>
      </c>
      <c r="C232" s="9" t="s">
        <v>151</v>
      </c>
      <c r="D232" s="14" t="s">
        <v>130</v>
      </c>
      <c r="E232" s="73" t="s">
        <v>7</v>
      </c>
      <c r="F232" s="74">
        <v>0</v>
      </c>
      <c r="G232" s="10">
        <v>42956</v>
      </c>
      <c r="H232" s="10">
        <v>42956</v>
      </c>
      <c r="I232" s="75">
        <v>90</v>
      </c>
      <c r="J232" s="30">
        <v>0</v>
      </c>
    </row>
    <row r="233" spans="1:10" x14ac:dyDescent="0.25">
      <c r="A233" s="9" t="s">
        <v>198</v>
      </c>
      <c r="B233" s="9">
        <v>300</v>
      </c>
      <c r="C233" s="9" t="s">
        <v>151</v>
      </c>
      <c r="D233" s="14" t="s">
        <v>135</v>
      </c>
      <c r="E233" s="73" t="s">
        <v>4</v>
      </c>
      <c r="F233" s="74">
        <v>15</v>
      </c>
      <c r="G233" s="10">
        <v>43977</v>
      </c>
      <c r="H233" s="10">
        <v>43977</v>
      </c>
      <c r="I233" s="75">
        <v>161.66</v>
      </c>
      <c r="J233" s="30">
        <v>2424.9</v>
      </c>
    </row>
    <row r="234" spans="1:10" x14ac:dyDescent="0.25">
      <c r="A234" s="9" t="s">
        <v>198</v>
      </c>
      <c r="B234" s="9">
        <v>323</v>
      </c>
      <c r="C234" s="9" t="s">
        <v>151</v>
      </c>
      <c r="D234" s="14" t="s">
        <v>255</v>
      </c>
      <c r="E234" s="73" t="s">
        <v>4</v>
      </c>
      <c r="F234" s="74">
        <v>10</v>
      </c>
      <c r="G234" s="10">
        <v>44406</v>
      </c>
      <c r="H234" s="10">
        <v>44406</v>
      </c>
      <c r="I234" s="75">
        <v>194.7</v>
      </c>
      <c r="J234" s="30">
        <v>1947</v>
      </c>
    </row>
    <row r="235" spans="1:10" ht="15.75" x14ac:dyDescent="0.25">
      <c r="A235" s="9"/>
      <c r="B235" s="9"/>
      <c r="C235" s="9"/>
      <c r="D235" s="14"/>
      <c r="E235" s="73"/>
      <c r="F235" s="74"/>
      <c r="G235" s="10"/>
      <c r="H235" s="10"/>
      <c r="I235" s="75"/>
      <c r="J235" s="42">
        <v>1718035.6286799996</v>
      </c>
    </row>
    <row r="236" spans="1:10" ht="18.75" x14ac:dyDescent="0.3">
      <c r="A236" s="11" t="s">
        <v>157</v>
      </c>
      <c r="B236" s="11"/>
      <c r="C236" s="11"/>
      <c r="D236" s="11"/>
      <c r="E236" s="11"/>
      <c r="F236" s="11"/>
      <c r="G236" s="27" t="s">
        <v>158</v>
      </c>
      <c r="H236" s="22"/>
      <c r="J236"/>
    </row>
    <row r="237" spans="1:10" ht="18.75" x14ac:dyDescent="0.3">
      <c r="A237" s="11"/>
      <c r="B237" s="11"/>
      <c r="C237" s="11"/>
      <c r="D237" s="11"/>
      <c r="E237" s="11"/>
      <c r="F237" s="11"/>
      <c r="G237" s="27"/>
      <c r="H237" s="22"/>
      <c r="I237" s="36"/>
    </row>
    <row r="238" spans="1:10" ht="18.75" x14ac:dyDescent="0.3">
      <c r="A238" s="11"/>
      <c r="B238" s="11"/>
      <c r="C238" s="11"/>
      <c r="D238" s="11"/>
      <c r="E238" s="11"/>
      <c r="F238" s="11"/>
      <c r="G238" s="27"/>
      <c r="H238" s="22"/>
      <c r="I238" s="36"/>
    </row>
    <row r="239" spans="1:10" ht="18.75" x14ac:dyDescent="0.3">
      <c r="A239" s="12" t="s">
        <v>159</v>
      </c>
      <c r="B239" s="11"/>
      <c r="C239" s="11"/>
      <c r="D239" s="12"/>
      <c r="E239" s="11"/>
      <c r="F239" s="11"/>
      <c r="G239" s="28" t="s">
        <v>160</v>
      </c>
      <c r="H239" s="22"/>
      <c r="I239" s="36"/>
    </row>
    <row r="240" spans="1:10" ht="18.75" x14ac:dyDescent="0.3">
      <c r="A240" s="11" t="s">
        <v>161</v>
      </c>
      <c r="B240" s="11"/>
      <c r="C240" s="11"/>
      <c r="D240" s="11"/>
      <c r="E240" s="11"/>
      <c r="F240" s="11"/>
      <c r="G240" s="27" t="s">
        <v>162</v>
      </c>
      <c r="H240" s="22"/>
      <c r="I240" s="36"/>
    </row>
    <row r="241" spans="1:9" ht="18.75" x14ac:dyDescent="0.3">
      <c r="A241" s="11"/>
      <c r="B241" s="11"/>
      <c r="C241" s="11"/>
      <c r="D241" s="11" t="s">
        <v>421</v>
      </c>
      <c r="E241" s="11"/>
      <c r="F241" s="11"/>
      <c r="G241" s="27"/>
      <c r="H241" s="23"/>
      <c r="I241" s="36"/>
    </row>
    <row r="242" spans="1:9" ht="18.75" x14ac:dyDescent="0.3">
      <c r="A242" s="11"/>
      <c r="B242" s="11"/>
      <c r="C242" s="11"/>
      <c r="D242" s="11" t="s">
        <v>422</v>
      </c>
      <c r="E242" s="11"/>
      <c r="F242" s="11"/>
      <c r="G242" s="27"/>
      <c r="H242" s="23"/>
      <c r="I242" s="36"/>
    </row>
    <row r="243" spans="1:9" ht="18.75" x14ac:dyDescent="0.3">
      <c r="A243" s="11"/>
      <c r="B243" s="11"/>
      <c r="C243" s="11"/>
      <c r="D243" s="11"/>
      <c r="E243" s="11"/>
      <c r="F243" s="11"/>
      <c r="G243" s="27"/>
      <c r="H243" s="23"/>
      <c r="I243" s="36"/>
    </row>
    <row r="244" spans="1:9" ht="18.75" x14ac:dyDescent="0.3">
      <c r="A244" s="161" t="s">
        <v>206</v>
      </c>
      <c r="B244" s="161"/>
      <c r="C244" s="161"/>
      <c r="D244" s="161"/>
      <c r="E244" s="161"/>
      <c r="F244" s="161"/>
      <c r="G244" s="161"/>
      <c r="H244" s="161"/>
      <c r="I244" s="161"/>
    </row>
    <row r="245" spans="1:9" ht="18.75" x14ac:dyDescent="0.3">
      <c r="A245" s="162" t="s">
        <v>207</v>
      </c>
      <c r="B245" s="162"/>
      <c r="C245" s="162"/>
      <c r="D245" s="162"/>
      <c r="E245" s="162"/>
      <c r="F245" s="162"/>
      <c r="G245" s="162"/>
      <c r="H245" s="162"/>
      <c r="I245" s="162"/>
    </row>
  </sheetData>
  <mergeCells count="2">
    <mergeCell ref="A244:I244"/>
    <mergeCell ref="A245:I245"/>
  </mergeCells>
  <conditionalFormatting sqref="F7">
    <cfRule type="colorScale" priority="3">
      <colorScale>
        <cfvo type="min"/>
        <cfvo type="max"/>
        <color theme="0"/>
        <color theme="0" tint="-0.249977111117893"/>
      </colorScale>
    </cfRule>
    <cfRule type="colorScale" priority="4">
      <colorScale>
        <cfvo type="min"/>
        <cfvo type="max"/>
        <color theme="0"/>
        <color theme="0"/>
      </colorScale>
    </cfRule>
  </conditionalFormatting>
  <conditionalFormatting sqref="G8:H219">
    <cfRule type="cellIs" dxfId="131" priority="1" stopIfTrue="1" operator="equal">
      <formula>"solicitar material"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2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6.140625" bestFit="1" customWidth="1"/>
    <col min="2" max="2" width="46.28515625" bestFit="1" customWidth="1"/>
    <col min="3" max="3" width="19.85546875" bestFit="1" customWidth="1"/>
    <col min="6" max="6" width="16.42578125" customWidth="1"/>
    <col min="7" max="7" width="18.5703125" bestFit="1" customWidth="1"/>
    <col min="8" max="8" width="15" bestFit="1" customWidth="1"/>
    <col min="9" max="9" width="29.28515625" bestFit="1" customWidth="1"/>
    <col min="10" max="10" width="12.140625" customWidth="1"/>
    <col min="11" max="11" width="15.5703125" bestFit="1" customWidth="1"/>
    <col min="12" max="12" width="32" bestFit="1" customWidth="1"/>
  </cols>
  <sheetData>
    <row r="2" spans="1:12" x14ac:dyDescent="0.25">
      <c r="E2" t="s">
        <v>423</v>
      </c>
    </row>
    <row r="6" spans="1:12" ht="15.75" x14ac:dyDescent="0.25">
      <c r="A6" s="89" t="s">
        <v>196</v>
      </c>
      <c r="B6" s="90" t="s">
        <v>272</v>
      </c>
      <c r="C6" s="90" t="s">
        <v>424</v>
      </c>
      <c r="D6" s="90" t="s">
        <v>1</v>
      </c>
      <c r="E6" s="90" t="s">
        <v>425</v>
      </c>
      <c r="F6" s="91" t="s">
        <v>426</v>
      </c>
      <c r="G6" s="91" t="s">
        <v>427</v>
      </c>
      <c r="H6" s="91" t="s">
        <v>428</v>
      </c>
      <c r="I6" s="90" t="s">
        <v>278</v>
      </c>
      <c r="J6" s="90" t="s">
        <v>429</v>
      </c>
      <c r="K6" s="90" t="s">
        <v>430</v>
      </c>
      <c r="L6" s="90" t="s">
        <v>279</v>
      </c>
    </row>
    <row r="7" spans="1:12" ht="15.75" x14ac:dyDescent="0.25">
      <c r="A7" s="41" t="s">
        <v>198</v>
      </c>
      <c r="B7" t="s">
        <v>431</v>
      </c>
      <c r="C7" t="s">
        <v>365</v>
      </c>
      <c r="D7" t="s">
        <v>4</v>
      </c>
      <c r="E7" s="6">
        <v>20</v>
      </c>
      <c r="F7" s="43">
        <v>84</v>
      </c>
      <c r="G7" s="78">
        <v>99.12</v>
      </c>
      <c r="H7" s="43">
        <v>1982.4</v>
      </c>
      <c r="I7" s="79">
        <v>44412</v>
      </c>
      <c r="J7" t="s">
        <v>361</v>
      </c>
      <c r="K7" t="s">
        <v>366</v>
      </c>
    </row>
    <row r="8" spans="1:12" ht="15.75" x14ac:dyDescent="0.25">
      <c r="A8" s="41" t="s">
        <v>286</v>
      </c>
      <c r="B8" t="s">
        <v>432</v>
      </c>
      <c r="C8" t="s">
        <v>365</v>
      </c>
      <c r="D8" t="s">
        <v>4</v>
      </c>
      <c r="E8" s="6">
        <v>10</v>
      </c>
      <c r="F8" s="43">
        <v>297</v>
      </c>
      <c r="G8" s="78">
        <v>350.46</v>
      </c>
      <c r="H8" s="43">
        <v>3504.6</v>
      </c>
      <c r="I8" s="79">
        <v>44412</v>
      </c>
      <c r="J8" t="s">
        <v>361</v>
      </c>
      <c r="K8" t="s">
        <v>366</v>
      </c>
    </row>
    <row r="9" spans="1:12" ht="15.75" x14ac:dyDescent="0.25">
      <c r="A9" s="41" t="s">
        <v>199</v>
      </c>
      <c r="B9" t="s">
        <v>433</v>
      </c>
      <c r="C9" t="s">
        <v>360</v>
      </c>
      <c r="D9" t="s">
        <v>4</v>
      </c>
      <c r="E9" s="6">
        <v>60</v>
      </c>
      <c r="F9" s="43">
        <v>195</v>
      </c>
      <c r="G9" s="78">
        <v>230.1</v>
      </c>
      <c r="H9" s="43">
        <v>13806</v>
      </c>
      <c r="I9" s="79">
        <v>44418</v>
      </c>
      <c r="J9" t="s">
        <v>361</v>
      </c>
      <c r="K9" t="s">
        <v>434</v>
      </c>
    </row>
    <row r="10" spans="1:12" ht="15.75" x14ac:dyDescent="0.25">
      <c r="A10" s="41" t="s">
        <v>198</v>
      </c>
      <c r="B10" t="s">
        <v>435</v>
      </c>
      <c r="C10" t="s">
        <v>360</v>
      </c>
      <c r="D10" t="s">
        <v>13</v>
      </c>
      <c r="E10" s="6">
        <v>5</v>
      </c>
      <c r="F10" s="43">
        <v>3332.3</v>
      </c>
      <c r="G10" s="78">
        <v>3932.114</v>
      </c>
      <c r="H10" s="43">
        <v>19660.57</v>
      </c>
      <c r="I10" s="79">
        <v>44418</v>
      </c>
      <c r="J10" t="s">
        <v>361</v>
      </c>
      <c r="K10" t="s">
        <v>434</v>
      </c>
    </row>
    <row r="11" spans="1:12" ht="15.75" x14ac:dyDescent="0.25">
      <c r="A11" s="41" t="s">
        <v>198</v>
      </c>
      <c r="B11" t="s">
        <v>436</v>
      </c>
      <c r="C11" t="s">
        <v>437</v>
      </c>
      <c r="D11" t="s">
        <v>12</v>
      </c>
      <c r="E11" s="6">
        <v>100</v>
      </c>
      <c r="F11" s="43">
        <v>130</v>
      </c>
      <c r="G11" s="78">
        <v>150.80000000000001</v>
      </c>
      <c r="H11" s="43">
        <v>15080.000000000002</v>
      </c>
      <c r="I11" s="79">
        <v>44418</v>
      </c>
      <c r="J11" t="s">
        <v>361</v>
      </c>
      <c r="K11" t="s">
        <v>438</v>
      </c>
    </row>
    <row r="12" spans="1:12" ht="15.75" x14ac:dyDescent="0.25">
      <c r="A12" s="41" t="s">
        <v>198</v>
      </c>
      <c r="B12" t="s">
        <v>439</v>
      </c>
      <c r="C12" t="s">
        <v>360</v>
      </c>
      <c r="D12" t="s">
        <v>4</v>
      </c>
      <c r="E12" s="6">
        <v>12</v>
      </c>
      <c r="F12" s="43">
        <v>220</v>
      </c>
      <c r="G12" s="78">
        <v>259.60000000000002</v>
      </c>
      <c r="H12" s="43">
        <v>3115.2000000000003</v>
      </c>
      <c r="I12" s="79">
        <v>44426</v>
      </c>
      <c r="J12" t="s">
        <v>361</v>
      </c>
      <c r="K12" t="s">
        <v>440</v>
      </c>
    </row>
    <row r="13" spans="1:12" ht="15.75" x14ac:dyDescent="0.25">
      <c r="A13" s="41" t="s">
        <v>198</v>
      </c>
      <c r="B13" t="s">
        <v>441</v>
      </c>
      <c r="C13" t="s">
        <v>360</v>
      </c>
      <c r="D13" t="s">
        <v>4</v>
      </c>
      <c r="E13" s="6">
        <v>21</v>
      </c>
      <c r="F13" s="43">
        <v>575</v>
      </c>
      <c r="G13" s="78">
        <v>678.5</v>
      </c>
      <c r="H13" s="43">
        <v>14248.5</v>
      </c>
      <c r="I13" s="79">
        <v>44426</v>
      </c>
      <c r="J13" t="s">
        <v>361</v>
      </c>
      <c r="K13" t="s">
        <v>440</v>
      </c>
    </row>
    <row r="14" spans="1:12" ht="15.75" x14ac:dyDescent="0.25">
      <c r="A14" s="41" t="s">
        <v>198</v>
      </c>
      <c r="B14" t="s">
        <v>442</v>
      </c>
      <c r="C14" t="s">
        <v>360</v>
      </c>
      <c r="D14" t="s">
        <v>4</v>
      </c>
      <c r="E14" s="6">
        <v>4</v>
      </c>
      <c r="F14" s="43">
        <v>950</v>
      </c>
      <c r="G14" s="78">
        <v>1121</v>
      </c>
      <c r="H14" s="43">
        <v>4484</v>
      </c>
      <c r="I14" s="79">
        <v>44426</v>
      </c>
      <c r="J14" t="s">
        <v>361</v>
      </c>
      <c r="K14" t="s">
        <v>440</v>
      </c>
    </row>
    <row r="15" spans="1:12" ht="15.75" x14ac:dyDescent="0.25">
      <c r="A15" s="41" t="s">
        <v>198</v>
      </c>
      <c r="B15" t="s">
        <v>443</v>
      </c>
      <c r="C15" t="s">
        <v>360</v>
      </c>
      <c r="D15" t="s">
        <v>377</v>
      </c>
      <c r="E15" s="6">
        <v>2</v>
      </c>
      <c r="F15" s="43">
        <v>1560</v>
      </c>
      <c r="G15" s="78">
        <v>1840.8</v>
      </c>
      <c r="H15" s="43">
        <v>3681.6</v>
      </c>
      <c r="I15" s="79">
        <v>44426</v>
      </c>
      <c r="J15" t="s">
        <v>361</v>
      </c>
      <c r="K15" t="s">
        <v>440</v>
      </c>
    </row>
    <row r="16" spans="1:12" ht="15.75" x14ac:dyDescent="0.25">
      <c r="A16" s="41" t="s">
        <v>198</v>
      </c>
      <c r="B16" t="s">
        <v>444</v>
      </c>
      <c r="C16" t="s">
        <v>437</v>
      </c>
      <c r="D16" t="s">
        <v>92</v>
      </c>
      <c r="E16" s="6">
        <v>10</v>
      </c>
      <c r="F16" s="43">
        <v>140</v>
      </c>
      <c r="G16" s="78">
        <v>140</v>
      </c>
      <c r="H16" s="43">
        <v>1400</v>
      </c>
      <c r="I16" s="79">
        <v>44427</v>
      </c>
      <c r="J16" t="s">
        <v>361</v>
      </c>
      <c r="K16" t="s">
        <v>445</v>
      </c>
      <c r="L16" t="s">
        <v>446</v>
      </c>
    </row>
    <row r="17" spans="1:12" ht="15.75" x14ac:dyDescent="0.25">
      <c r="A17" s="39"/>
      <c r="B17" t="s">
        <v>447</v>
      </c>
      <c r="C17" t="s">
        <v>448</v>
      </c>
      <c r="D17" t="s">
        <v>4</v>
      </c>
      <c r="E17" s="6">
        <v>27</v>
      </c>
      <c r="F17" s="43">
        <v>600</v>
      </c>
      <c r="G17" s="78">
        <v>708</v>
      </c>
      <c r="H17" s="43">
        <v>19116</v>
      </c>
      <c r="I17" s="79">
        <v>44433</v>
      </c>
      <c r="J17" t="s">
        <v>361</v>
      </c>
      <c r="K17" t="s">
        <v>449</v>
      </c>
      <c r="L17" t="s">
        <v>446</v>
      </c>
    </row>
    <row r="18" spans="1:12" ht="15.75" x14ac:dyDescent="0.25">
      <c r="A18" s="41" t="s">
        <v>198</v>
      </c>
      <c r="B18" t="s">
        <v>450</v>
      </c>
      <c r="C18" t="s">
        <v>437</v>
      </c>
      <c r="D18" t="s">
        <v>13</v>
      </c>
      <c r="E18" s="6">
        <v>24</v>
      </c>
      <c r="F18" s="43">
        <v>545</v>
      </c>
      <c r="G18" s="78">
        <v>643.1</v>
      </c>
      <c r="H18" s="43">
        <v>15434.400000000001</v>
      </c>
      <c r="I18" s="79">
        <v>44434</v>
      </c>
      <c r="J18" t="s">
        <v>361</v>
      </c>
      <c r="K18" t="s">
        <v>445</v>
      </c>
    </row>
    <row r="19" spans="1:12" ht="15.75" x14ac:dyDescent="0.25">
      <c r="A19" s="41" t="s">
        <v>198</v>
      </c>
      <c r="B19" t="s">
        <v>451</v>
      </c>
      <c r="C19" t="s">
        <v>437</v>
      </c>
      <c r="D19" t="s">
        <v>4</v>
      </c>
      <c r="E19" s="6">
        <v>30</v>
      </c>
      <c r="F19" s="43">
        <v>246</v>
      </c>
      <c r="G19" s="78">
        <v>290.27999999999997</v>
      </c>
      <c r="H19" s="43">
        <v>8708.4</v>
      </c>
      <c r="I19" s="79">
        <v>44434</v>
      </c>
      <c r="J19" t="s">
        <v>361</v>
      </c>
      <c r="K19" t="s">
        <v>445</v>
      </c>
    </row>
    <row r="20" spans="1:12" ht="15.75" x14ac:dyDescent="0.25">
      <c r="A20" s="41" t="s">
        <v>198</v>
      </c>
      <c r="B20" t="s">
        <v>452</v>
      </c>
      <c r="C20" t="s">
        <v>437</v>
      </c>
      <c r="D20" t="s">
        <v>13</v>
      </c>
      <c r="E20" s="6">
        <v>60</v>
      </c>
      <c r="F20" s="43">
        <v>150</v>
      </c>
      <c r="G20" s="78">
        <v>177</v>
      </c>
      <c r="H20" s="43">
        <v>10620</v>
      </c>
      <c r="I20" s="79">
        <v>44434</v>
      </c>
      <c r="J20" t="s">
        <v>361</v>
      </c>
      <c r="K20" t="s">
        <v>445</v>
      </c>
    </row>
    <row r="21" spans="1:12" ht="15.75" x14ac:dyDescent="0.25">
      <c r="A21" s="41" t="s">
        <v>198</v>
      </c>
      <c r="B21" t="s">
        <v>453</v>
      </c>
      <c r="C21" t="s">
        <v>437</v>
      </c>
      <c r="D21" t="s">
        <v>4</v>
      </c>
      <c r="E21" s="6">
        <v>1</v>
      </c>
      <c r="F21" s="43">
        <v>160</v>
      </c>
      <c r="G21" s="78">
        <v>188.8</v>
      </c>
      <c r="H21" s="43">
        <v>188.8</v>
      </c>
      <c r="I21" s="79">
        <v>44434</v>
      </c>
      <c r="J21" t="s">
        <v>361</v>
      </c>
      <c r="K21" t="s">
        <v>445</v>
      </c>
    </row>
    <row r="22" spans="1:12" ht="15.75" x14ac:dyDescent="0.25">
      <c r="A22" s="41"/>
      <c r="E22" s="6"/>
      <c r="F22" s="43"/>
      <c r="G22" s="43"/>
      <c r="H22" s="43">
        <f>SUM(H7:H21)</f>
        <v>135030.46999999997</v>
      </c>
      <c r="I22" s="7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148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8" bestFit="1" customWidth="1"/>
    <col min="2" max="2" width="9.42578125" bestFit="1" customWidth="1"/>
    <col min="3" max="3" width="44" bestFit="1" customWidth="1"/>
    <col min="4" max="4" width="14.28515625" bestFit="1" customWidth="1"/>
    <col min="6" max="6" width="17.42578125" style="43" customWidth="1"/>
    <col min="7" max="7" width="14" bestFit="1" customWidth="1"/>
    <col min="8" max="8" width="19.140625" bestFit="1" customWidth="1"/>
    <col min="9" max="9" width="26.5703125" bestFit="1" customWidth="1"/>
    <col min="10" max="10" width="21.7109375" bestFit="1" customWidth="1"/>
    <col min="11" max="11" width="28.28515625" bestFit="1" customWidth="1"/>
  </cols>
  <sheetData>
    <row r="3" spans="1:11" x14ac:dyDescent="0.25">
      <c r="C3" t="s">
        <v>454</v>
      </c>
    </row>
    <row r="6" spans="1:11" x14ac:dyDescent="0.25">
      <c r="A6" t="s">
        <v>196</v>
      </c>
      <c r="B6" t="s">
        <v>271</v>
      </c>
      <c r="C6" t="s">
        <v>272</v>
      </c>
      <c r="D6" t="s">
        <v>1</v>
      </c>
      <c r="E6" t="s">
        <v>273</v>
      </c>
      <c r="F6" s="43" t="s">
        <v>274</v>
      </c>
      <c r="G6" t="s">
        <v>275</v>
      </c>
      <c r="H6" t="s">
        <v>276</v>
      </c>
      <c r="I6" t="s">
        <v>277</v>
      </c>
      <c r="J6" t="s">
        <v>278</v>
      </c>
      <c r="K6" t="s">
        <v>279</v>
      </c>
    </row>
    <row r="7" spans="1:11" ht="15.75" x14ac:dyDescent="0.25">
      <c r="A7" s="41" t="s">
        <v>198</v>
      </c>
      <c r="B7" s="41">
        <v>279</v>
      </c>
      <c r="C7" s="41" t="s">
        <v>221</v>
      </c>
      <c r="D7" s="41" t="s">
        <v>13</v>
      </c>
      <c r="E7" s="41">
        <v>1</v>
      </c>
      <c r="F7" s="44">
        <v>549.99749999999995</v>
      </c>
      <c r="G7" s="45">
        <v>549.99749999999995</v>
      </c>
      <c r="H7" s="41" t="s">
        <v>455</v>
      </c>
      <c r="I7" s="41" t="s">
        <v>316</v>
      </c>
      <c r="J7" s="46">
        <v>44410</v>
      </c>
    </row>
    <row r="8" spans="1:11" ht="15.75" x14ac:dyDescent="0.25">
      <c r="A8" s="41" t="s">
        <v>198</v>
      </c>
      <c r="B8" s="41">
        <v>258</v>
      </c>
      <c r="C8" t="s">
        <v>104</v>
      </c>
      <c r="D8" s="41" t="s">
        <v>4</v>
      </c>
      <c r="E8" s="41">
        <v>3</v>
      </c>
      <c r="F8" s="47">
        <v>15.3</v>
      </c>
      <c r="G8" s="45">
        <v>45.900000000000006</v>
      </c>
      <c r="H8" s="41" t="s">
        <v>290</v>
      </c>
      <c r="I8" s="41" t="s">
        <v>291</v>
      </c>
      <c r="J8" s="46">
        <v>44410</v>
      </c>
    </row>
    <row r="9" spans="1:11" ht="15.75" x14ac:dyDescent="0.25">
      <c r="A9" s="41" t="s">
        <v>329</v>
      </c>
      <c r="B9" s="41">
        <v>227</v>
      </c>
      <c r="C9" t="s">
        <v>250</v>
      </c>
      <c r="D9" s="41" t="s">
        <v>20</v>
      </c>
      <c r="E9" s="41">
        <v>10</v>
      </c>
      <c r="F9" s="47">
        <v>191.58480000000003</v>
      </c>
      <c r="G9" s="45">
        <v>1915.8480000000004</v>
      </c>
      <c r="H9" s="41" t="s">
        <v>303</v>
      </c>
      <c r="I9" s="41" t="s">
        <v>304</v>
      </c>
      <c r="J9" s="46">
        <v>44410</v>
      </c>
    </row>
    <row r="10" spans="1:11" ht="15.75" x14ac:dyDescent="0.25">
      <c r="A10" s="41" t="s">
        <v>280</v>
      </c>
      <c r="B10" s="41">
        <v>246</v>
      </c>
      <c r="C10" t="s">
        <v>95</v>
      </c>
      <c r="D10" s="41" t="s">
        <v>12</v>
      </c>
      <c r="E10" s="41">
        <v>1</v>
      </c>
      <c r="F10" s="47">
        <v>517.99639999999999</v>
      </c>
      <c r="G10" s="45">
        <v>517.99639999999999</v>
      </c>
      <c r="H10" s="41" t="s">
        <v>303</v>
      </c>
      <c r="I10" s="41" t="s">
        <v>304</v>
      </c>
      <c r="J10" s="46">
        <v>44411</v>
      </c>
    </row>
    <row r="11" spans="1:11" ht="15.75" x14ac:dyDescent="0.25">
      <c r="A11" s="41" t="s">
        <v>286</v>
      </c>
      <c r="B11" s="41">
        <v>192</v>
      </c>
      <c r="C11" t="s">
        <v>242</v>
      </c>
      <c r="D11" s="41" t="s">
        <v>13</v>
      </c>
      <c r="E11" s="41">
        <v>1</v>
      </c>
      <c r="F11" s="47">
        <v>221.84</v>
      </c>
      <c r="G11" s="45">
        <v>221.84</v>
      </c>
      <c r="H11" s="41" t="s">
        <v>407</v>
      </c>
      <c r="I11" s="41" t="s">
        <v>408</v>
      </c>
      <c r="J11" s="46">
        <v>44411</v>
      </c>
    </row>
    <row r="12" spans="1:11" ht="15.75" x14ac:dyDescent="0.25">
      <c r="A12" s="41" t="s">
        <v>202</v>
      </c>
      <c r="B12" s="41">
        <v>125</v>
      </c>
      <c r="C12" t="s">
        <v>211</v>
      </c>
      <c r="D12" s="41" t="s">
        <v>12</v>
      </c>
      <c r="E12" s="41">
        <v>8</v>
      </c>
      <c r="F12" s="47">
        <v>185.58</v>
      </c>
      <c r="G12" s="45">
        <v>1484.64</v>
      </c>
      <c r="H12" s="41" t="s">
        <v>284</v>
      </c>
      <c r="I12" s="41" t="s">
        <v>320</v>
      </c>
      <c r="J12" s="46">
        <v>44411</v>
      </c>
    </row>
    <row r="13" spans="1:11" ht="15.75" x14ac:dyDescent="0.25">
      <c r="A13" s="41" t="s">
        <v>201</v>
      </c>
      <c r="B13" s="41">
        <v>165</v>
      </c>
      <c r="C13" t="s">
        <v>43</v>
      </c>
      <c r="D13" s="41" t="s">
        <v>7</v>
      </c>
      <c r="E13" s="41">
        <v>2</v>
      </c>
      <c r="F13" s="47">
        <v>70</v>
      </c>
      <c r="G13" s="45">
        <v>140</v>
      </c>
      <c r="H13" s="41" t="s">
        <v>284</v>
      </c>
      <c r="I13" s="41" t="s">
        <v>320</v>
      </c>
      <c r="J13" s="46">
        <v>44411</v>
      </c>
    </row>
    <row r="14" spans="1:11" ht="15.75" x14ac:dyDescent="0.25">
      <c r="A14" s="41" t="s">
        <v>286</v>
      </c>
      <c r="B14" s="41">
        <v>234</v>
      </c>
      <c r="C14" t="s">
        <v>204</v>
      </c>
      <c r="D14" s="41" t="s">
        <v>92</v>
      </c>
      <c r="E14" s="41">
        <v>3</v>
      </c>
      <c r="F14" s="47">
        <v>1642.09</v>
      </c>
      <c r="G14" s="45">
        <f>Tabla13[[#This Row],[Precio unitario ]]*Tabla13[[#This Row],[Salida]]</f>
        <v>4926.2699999999995</v>
      </c>
      <c r="H14" s="41" t="s">
        <v>284</v>
      </c>
      <c r="I14" s="41" t="s">
        <v>320</v>
      </c>
      <c r="J14" s="46">
        <v>44411</v>
      </c>
    </row>
    <row r="15" spans="1:11" ht="15.75" x14ac:dyDescent="0.25">
      <c r="A15" s="41" t="s">
        <v>286</v>
      </c>
      <c r="B15" s="41">
        <v>270</v>
      </c>
      <c r="C15" t="s">
        <v>111</v>
      </c>
      <c r="D15" s="41" t="s">
        <v>4</v>
      </c>
      <c r="E15" s="41">
        <v>8</v>
      </c>
      <c r="F15" s="47">
        <v>59</v>
      </c>
      <c r="G15" s="45">
        <v>472</v>
      </c>
      <c r="H15" s="41" t="s">
        <v>284</v>
      </c>
      <c r="I15" s="41" t="s">
        <v>320</v>
      </c>
      <c r="J15" s="46">
        <v>44411</v>
      </c>
    </row>
    <row r="16" spans="1:11" ht="15.75" x14ac:dyDescent="0.25">
      <c r="A16" s="41" t="s">
        <v>287</v>
      </c>
      <c r="B16" s="41">
        <v>294</v>
      </c>
      <c r="C16" t="s">
        <v>126</v>
      </c>
      <c r="D16" s="41" t="s">
        <v>12</v>
      </c>
      <c r="E16" s="41">
        <v>7</v>
      </c>
      <c r="F16" s="47">
        <v>48.97</v>
      </c>
      <c r="G16" s="45">
        <v>342.78999999999996</v>
      </c>
      <c r="H16" s="41" t="s">
        <v>284</v>
      </c>
      <c r="I16" s="41" t="s">
        <v>320</v>
      </c>
      <c r="J16" s="46">
        <v>44411</v>
      </c>
    </row>
    <row r="17" spans="1:10" ht="15.75" x14ac:dyDescent="0.25">
      <c r="A17" s="41" t="s">
        <v>286</v>
      </c>
      <c r="B17" s="48">
        <v>197</v>
      </c>
      <c r="C17" t="s">
        <v>193</v>
      </c>
      <c r="D17" s="41" t="s">
        <v>12</v>
      </c>
      <c r="E17" s="41">
        <v>40</v>
      </c>
      <c r="F17" s="47">
        <v>98.16</v>
      </c>
      <c r="G17" s="45">
        <v>3926.3999999999996</v>
      </c>
      <c r="H17" s="41" t="s">
        <v>284</v>
      </c>
      <c r="I17" s="41" t="s">
        <v>320</v>
      </c>
      <c r="J17" s="46">
        <v>44411</v>
      </c>
    </row>
    <row r="18" spans="1:10" ht="15.75" x14ac:dyDescent="0.25">
      <c r="A18" s="41" t="s">
        <v>198</v>
      </c>
      <c r="B18" s="48">
        <v>146</v>
      </c>
      <c r="C18" t="s">
        <v>172</v>
      </c>
      <c r="D18" s="41" t="s">
        <v>4</v>
      </c>
      <c r="E18" s="41">
        <v>1</v>
      </c>
      <c r="F18" s="47">
        <v>306.8</v>
      </c>
      <c r="G18" s="45">
        <v>306.8</v>
      </c>
      <c r="H18" s="41" t="s">
        <v>288</v>
      </c>
      <c r="I18" s="41" t="s">
        <v>289</v>
      </c>
      <c r="J18" s="46">
        <v>44412</v>
      </c>
    </row>
    <row r="19" spans="1:10" ht="15.75" x14ac:dyDescent="0.25">
      <c r="A19" s="41" t="s">
        <v>198</v>
      </c>
      <c r="B19" s="41">
        <v>145</v>
      </c>
      <c r="C19" t="s">
        <v>31</v>
      </c>
      <c r="D19" s="41" t="s">
        <v>4</v>
      </c>
      <c r="E19" s="41">
        <v>1</v>
      </c>
      <c r="F19" s="47">
        <v>42.568399999999997</v>
      </c>
      <c r="G19" s="45">
        <v>42.568399999999997</v>
      </c>
      <c r="H19" s="41" t="s">
        <v>288</v>
      </c>
      <c r="I19" s="41" t="s">
        <v>289</v>
      </c>
      <c r="J19" s="46">
        <v>44412</v>
      </c>
    </row>
    <row r="20" spans="1:10" ht="15.75" x14ac:dyDescent="0.25">
      <c r="A20" s="41" t="s">
        <v>198</v>
      </c>
      <c r="B20" s="41">
        <v>221</v>
      </c>
      <c r="C20" t="s">
        <v>83</v>
      </c>
      <c r="D20" s="41" t="s">
        <v>4</v>
      </c>
      <c r="E20" s="41">
        <v>1</v>
      </c>
      <c r="F20" s="47">
        <v>7.58</v>
      </c>
      <c r="G20" s="45">
        <v>7.58</v>
      </c>
      <c r="H20" s="41" t="s">
        <v>288</v>
      </c>
      <c r="I20" s="41" t="s">
        <v>289</v>
      </c>
      <c r="J20" s="46">
        <v>44412</v>
      </c>
    </row>
    <row r="21" spans="1:10" ht="15.75" x14ac:dyDescent="0.25">
      <c r="A21" s="41" t="s">
        <v>198</v>
      </c>
      <c r="B21" s="41">
        <v>110</v>
      </c>
      <c r="C21" t="s">
        <v>229</v>
      </c>
      <c r="D21" s="41" t="s">
        <v>13</v>
      </c>
      <c r="E21" s="41">
        <v>1</v>
      </c>
      <c r="F21" s="47">
        <v>17.7</v>
      </c>
      <c r="G21" s="45">
        <v>17.7</v>
      </c>
      <c r="H21" s="41" t="s">
        <v>288</v>
      </c>
      <c r="I21" s="41" t="s">
        <v>289</v>
      </c>
      <c r="J21" s="46">
        <v>44412</v>
      </c>
    </row>
    <row r="22" spans="1:10" ht="15.75" x14ac:dyDescent="0.25">
      <c r="A22" s="41" t="s">
        <v>198</v>
      </c>
      <c r="B22" s="41">
        <v>266</v>
      </c>
      <c r="C22" t="s">
        <v>109</v>
      </c>
      <c r="D22" s="41" t="s">
        <v>4</v>
      </c>
      <c r="E22" s="41">
        <v>1</v>
      </c>
      <c r="F22" s="47">
        <v>104.28</v>
      </c>
      <c r="G22" s="45">
        <v>104.28</v>
      </c>
      <c r="H22" s="41" t="s">
        <v>293</v>
      </c>
      <c r="I22" s="41" t="s">
        <v>294</v>
      </c>
      <c r="J22" s="46">
        <v>44412</v>
      </c>
    </row>
    <row r="23" spans="1:10" ht="15.75" x14ac:dyDescent="0.25">
      <c r="A23" s="41" t="s">
        <v>198</v>
      </c>
      <c r="B23" s="41">
        <v>116</v>
      </c>
      <c r="C23" t="s">
        <v>231</v>
      </c>
      <c r="D23" s="41" t="s">
        <v>4</v>
      </c>
      <c r="E23" s="41">
        <v>24</v>
      </c>
      <c r="F23" s="47">
        <v>4.54</v>
      </c>
      <c r="G23" s="45">
        <v>108.96000000000001</v>
      </c>
      <c r="H23" s="41" t="s">
        <v>403</v>
      </c>
      <c r="I23" s="41" t="s">
        <v>298</v>
      </c>
      <c r="J23" s="46">
        <v>44412</v>
      </c>
    </row>
    <row r="24" spans="1:10" ht="15.75" x14ac:dyDescent="0.25">
      <c r="A24" s="41" t="s">
        <v>198</v>
      </c>
      <c r="B24" s="41">
        <v>216</v>
      </c>
      <c r="C24" t="s">
        <v>77</v>
      </c>
      <c r="D24" s="41" t="s">
        <v>4</v>
      </c>
      <c r="E24" s="41">
        <v>12</v>
      </c>
      <c r="F24" s="47">
        <v>1.79</v>
      </c>
      <c r="G24" s="45">
        <v>21.48</v>
      </c>
      <c r="H24" s="41" t="s">
        <v>403</v>
      </c>
      <c r="I24" s="41" t="s">
        <v>298</v>
      </c>
      <c r="J24" s="46">
        <v>44412</v>
      </c>
    </row>
    <row r="25" spans="1:10" ht="15.75" x14ac:dyDescent="0.25">
      <c r="A25" s="41" t="s">
        <v>198</v>
      </c>
      <c r="B25" s="41">
        <v>258</v>
      </c>
      <c r="C25" t="s">
        <v>104</v>
      </c>
      <c r="D25" s="41" t="s">
        <v>4</v>
      </c>
      <c r="E25" s="41">
        <v>2</v>
      </c>
      <c r="F25" s="47">
        <v>15.3</v>
      </c>
      <c r="G25" s="45">
        <v>30.6</v>
      </c>
      <c r="H25" s="41" t="s">
        <v>299</v>
      </c>
      <c r="I25" s="41" t="s">
        <v>300</v>
      </c>
      <c r="J25" s="46">
        <v>44412</v>
      </c>
    </row>
    <row r="26" spans="1:10" ht="15.75" x14ac:dyDescent="0.25">
      <c r="A26" s="41" t="s">
        <v>328</v>
      </c>
      <c r="B26" s="41">
        <v>195</v>
      </c>
      <c r="C26" t="s">
        <v>67</v>
      </c>
      <c r="D26" s="41" t="s">
        <v>12</v>
      </c>
      <c r="E26" s="41">
        <v>1</v>
      </c>
      <c r="F26" s="47">
        <v>980</v>
      </c>
      <c r="G26" s="45">
        <v>980</v>
      </c>
      <c r="H26" s="41" t="s">
        <v>416</v>
      </c>
      <c r="I26" s="41" t="s">
        <v>314</v>
      </c>
      <c r="J26" s="46">
        <v>44412</v>
      </c>
    </row>
    <row r="27" spans="1:10" ht="15.75" x14ac:dyDescent="0.25">
      <c r="A27" s="41" t="s">
        <v>280</v>
      </c>
      <c r="B27" s="41">
        <v>248</v>
      </c>
      <c r="C27" t="s">
        <v>100</v>
      </c>
      <c r="D27" s="41" t="s">
        <v>74</v>
      </c>
      <c r="E27" s="41">
        <v>1</v>
      </c>
      <c r="F27" s="47">
        <v>64.62</v>
      </c>
      <c r="G27" s="45">
        <v>64.62</v>
      </c>
      <c r="H27" s="41" t="s">
        <v>308</v>
      </c>
      <c r="I27" s="41" t="s">
        <v>289</v>
      </c>
      <c r="J27" s="46">
        <v>44413</v>
      </c>
    </row>
    <row r="28" spans="1:10" ht="15.75" x14ac:dyDescent="0.25">
      <c r="A28" s="41" t="s">
        <v>201</v>
      </c>
      <c r="B28" s="41">
        <v>102</v>
      </c>
      <c r="C28" t="s">
        <v>6</v>
      </c>
      <c r="D28" s="41" t="s">
        <v>7</v>
      </c>
      <c r="E28" s="41">
        <v>1</v>
      </c>
      <c r="F28" s="47">
        <v>466.1</v>
      </c>
      <c r="G28" s="45">
        <v>466.1</v>
      </c>
      <c r="H28" s="41" t="s">
        <v>288</v>
      </c>
      <c r="I28" s="41" t="s">
        <v>289</v>
      </c>
      <c r="J28" s="46">
        <v>44414</v>
      </c>
    </row>
    <row r="29" spans="1:10" ht="15.75" x14ac:dyDescent="0.25">
      <c r="A29" s="41" t="s">
        <v>201</v>
      </c>
      <c r="B29" s="41">
        <v>311</v>
      </c>
      <c r="C29" t="s">
        <v>226</v>
      </c>
      <c r="D29" s="41" t="s">
        <v>4</v>
      </c>
      <c r="E29" s="41">
        <v>1</v>
      </c>
      <c r="F29" s="47">
        <v>38.94</v>
      </c>
      <c r="G29" s="45">
        <v>38.94</v>
      </c>
      <c r="H29" s="41" t="s">
        <v>288</v>
      </c>
      <c r="I29" s="41" t="s">
        <v>289</v>
      </c>
      <c r="J29" s="46">
        <v>44414</v>
      </c>
    </row>
    <row r="30" spans="1:10" ht="15.75" x14ac:dyDescent="0.25">
      <c r="A30" s="41" t="s">
        <v>198</v>
      </c>
      <c r="B30" s="41">
        <v>116</v>
      </c>
      <c r="C30" t="s">
        <v>231</v>
      </c>
      <c r="D30" s="41" t="s">
        <v>4</v>
      </c>
      <c r="E30" s="41">
        <v>1</v>
      </c>
      <c r="F30" s="47">
        <v>4.54</v>
      </c>
      <c r="G30" s="45">
        <v>4.54</v>
      </c>
      <c r="H30" s="41" t="s">
        <v>416</v>
      </c>
      <c r="I30" s="41" t="s">
        <v>314</v>
      </c>
      <c r="J30" s="46">
        <v>44414</v>
      </c>
    </row>
    <row r="31" spans="1:10" ht="15.75" x14ac:dyDescent="0.25">
      <c r="A31" s="41" t="s">
        <v>198</v>
      </c>
      <c r="B31" s="41">
        <v>288</v>
      </c>
      <c r="C31" t="s">
        <v>121</v>
      </c>
      <c r="D31" s="41" t="s">
        <v>4</v>
      </c>
      <c r="E31" s="41">
        <v>1</v>
      </c>
      <c r="F31" s="47">
        <v>25.96</v>
      </c>
      <c r="G31" s="45">
        <v>25.96</v>
      </c>
      <c r="H31" s="41" t="s">
        <v>295</v>
      </c>
      <c r="I31" s="41" t="s">
        <v>456</v>
      </c>
      <c r="J31" s="46">
        <v>44414</v>
      </c>
    </row>
    <row r="32" spans="1:10" ht="15.75" x14ac:dyDescent="0.25">
      <c r="A32" s="41" t="s">
        <v>198</v>
      </c>
      <c r="B32" s="41">
        <v>116</v>
      </c>
      <c r="C32" t="s">
        <v>231</v>
      </c>
      <c r="D32" s="41" t="s">
        <v>4</v>
      </c>
      <c r="E32" s="41">
        <v>1</v>
      </c>
      <c r="F32" s="47">
        <v>4.54</v>
      </c>
      <c r="G32" s="45">
        <v>4.54</v>
      </c>
      <c r="H32" s="41" t="s">
        <v>457</v>
      </c>
      <c r="I32" s="41" t="s">
        <v>458</v>
      </c>
      <c r="J32" s="46">
        <v>44417</v>
      </c>
    </row>
    <row r="33" spans="1:10" ht="15.75" x14ac:dyDescent="0.25">
      <c r="A33" s="41" t="s">
        <v>198</v>
      </c>
      <c r="B33" s="41">
        <v>204</v>
      </c>
      <c r="C33" t="s">
        <v>155</v>
      </c>
      <c r="D33" s="41" t="s">
        <v>4</v>
      </c>
      <c r="E33" s="41">
        <v>1</v>
      </c>
      <c r="F33" s="47">
        <v>136.88</v>
      </c>
      <c r="G33" s="45">
        <v>136.88</v>
      </c>
      <c r="H33" s="41" t="s">
        <v>293</v>
      </c>
      <c r="I33" s="41" t="s">
        <v>294</v>
      </c>
      <c r="J33" s="46">
        <v>44417</v>
      </c>
    </row>
    <row r="34" spans="1:10" ht="15.75" x14ac:dyDescent="0.25">
      <c r="A34" s="41" t="s">
        <v>201</v>
      </c>
      <c r="B34" s="41">
        <v>311</v>
      </c>
      <c r="C34" t="s">
        <v>226</v>
      </c>
      <c r="D34" s="41" t="s">
        <v>4</v>
      </c>
      <c r="E34" s="41">
        <v>2</v>
      </c>
      <c r="F34" s="47">
        <v>38.94</v>
      </c>
      <c r="G34" s="45">
        <v>77.88</v>
      </c>
      <c r="H34" s="41" t="s">
        <v>288</v>
      </c>
      <c r="I34" s="41" t="s">
        <v>289</v>
      </c>
      <c r="J34" s="46">
        <v>44418</v>
      </c>
    </row>
    <row r="35" spans="1:10" ht="15.75" x14ac:dyDescent="0.25">
      <c r="A35" s="41" t="s">
        <v>198</v>
      </c>
      <c r="B35" s="41">
        <v>218</v>
      </c>
      <c r="C35" t="s">
        <v>80</v>
      </c>
      <c r="D35" s="41" t="s">
        <v>4</v>
      </c>
      <c r="E35" s="41">
        <v>12</v>
      </c>
      <c r="F35" s="47">
        <v>37.51</v>
      </c>
      <c r="G35" s="45">
        <v>450.12</v>
      </c>
      <c r="H35" s="41" t="s">
        <v>404</v>
      </c>
      <c r="I35" s="41" t="s">
        <v>402</v>
      </c>
      <c r="J35" s="46">
        <v>44418</v>
      </c>
    </row>
    <row r="36" spans="1:10" ht="15.75" x14ac:dyDescent="0.25">
      <c r="A36" s="41" t="s">
        <v>198</v>
      </c>
      <c r="B36" s="41">
        <v>147</v>
      </c>
      <c r="C36" t="s">
        <v>29</v>
      </c>
      <c r="D36" s="41" t="s">
        <v>4</v>
      </c>
      <c r="E36" s="41">
        <v>1</v>
      </c>
      <c r="F36" s="47">
        <v>22</v>
      </c>
      <c r="G36" s="45">
        <v>22</v>
      </c>
      <c r="H36" s="41" t="s">
        <v>404</v>
      </c>
      <c r="I36" s="41" t="s">
        <v>402</v>
      </c>
      <c r="J36" s="46">
        <v>44418</v>
      </c>
    </row>
    <row r="37" spans="1:10" ht="15.75" x14ac:dyDescent="0.25">
      <c r="A37" s="41" t="s">
        <v>198</v>
      </c>
      <c r="B37" s="41">
        <v>168</v>
      </c>
      <c r="C37" t="s">
        <v>240</v>
      </c>
      <c r="D37" s="41" t="s">
        <v>4</v>
      </c>
      <c r="E37" s="41">
        <v>1</v>
      </c>
      <c r="F37" s="47">
        <v>73.16</v>
      </c>
      <c r="G37" s="45">
        <v>73.16</v>
      </c>
      <c r="H37" s="41" t="s">
        <v>404</v>
      </c>
      <c r="I37" s="41" t="s">
        <v>402</v>
      </c>
      <c r="J37" s="46">
        <v>44418</v>
      </c>
    </row>
    <row r="38" spans="1:10" ht="15.75" x14ac:dyDescent="0.25">
      <c r="A38" s="41" t="s">
        <v>198</v>
      </c>
      <c r="B38" s="41">
        <v>281</v>
      </c>
      <c r="C38" t="s">
        <v>120</v>
      </c>
      <c r="D38" s="41" t="s">
        <v>4</v>
      </c>
      <c r="E38" s="41">
        <v>2</v>
      </c>
      <c r="F38" s="47">
        <v>99.12</v>
      </c>
      <c r="G38" s="45">
        <v>198.24</v>
      </c>
      <c r="H38" s="41" t="s">
        <v>404</v>
      </c>
      <c r="I38" s="41" t="s">
        <v>402</v>
      </c>
      <c r="J38" s="46">
        <v>44418</v>
      </c>
    </row>
    <row r="39" spans="1:10" ht="15.75" x14ac:dyDescent="0.25">
      <c r="A39" s="41" t="s">
        <v>198</v>
      </c>
      <c r="B39" s="41">
        <v>229</v>
      </c>
      <c r="C39" t="s">
        <v>263</v>
      </c>
      <c r="D39" s="41" t="s">
        <v>20</v>
      </c>
      <c r="E39" s="41">
        <v>1</v>
      </c>
      <c r="F39" s="47">
        <v>254.88</v>
      </c>
      <c r="G39" s="45">
        <v>254.88</v>
      </c>
      <c r="H39" s="41" t="s">
        <v>303</v>
      </c>
      <c r="I39" s="41" t="s">
        <v>304</v>
      </c>
      <c r="J39" s="46">
        <v>44418</v>
      </c>
    </row>
    <row r="40" spans="1:10" ht="15.75" x14ac:dyDescent="0.25">
      <c r="A40" s="41" t="s">
        <v>198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320</v>
      </c>
      <c r="J40" s="46">
        <v>44418</v>
      </c>
    </row>
    <row r="41" spans="1:10" ht="15.75" x14ac:dyDescent="0.25">
      <c r="A41" s="41" t="s">
        <v>198</v>
      </c>
      <c r="B41" s="41">
        <v>116</v>
      </c>
      <c r="C41" t="s">
        <v>231</v>
      </c>
      <c r="D41" s="41" t="s">
        <v>4</v>
      </c>
      <c r="E41" s="41">
        <v>1</v>
      </c>
      <c r="F41" s="47">
        <v>4.54</v>
      </c>
      <c r="G41" s="45">
        <v>4.54</v>
      </c>
      <c r="H41" s="41" t="s">
        <v>313</v>
      </c>
      <c r="I41" s="41" t="s">
        <v>314</v>
      </c>
      <c r="J41" s="46">
        <v>44419</v>
      </c>
    </row>
    <row r="42" spans="1:10" ht="15.75" x14ac:dyDescent="0.25">
      <c r="A42" s="41" t="s">
        <v>286</v>
      </c>
      <c r="B42" s="41">
        <v>192</v>
      </c>
      <c r="C42" t="s">
        <v>242</v>
      </c>
      <c r="D42" s="41" t="s">
        <v>13</v>
      </c>
      <c r="E42" s="41">
        <v>1</v>
      </c>
      <c r="F42" s="47">
        <v>185</v>
      </c>
      <c r="G42" s="45">
        <v>185</v>
      </c>
      <c r="H42" s="41" t="s">
        <v>313</v>
      </c>
      <c r="I42" s="41" t="s">
        <v>314</v>
      </c>
      <c r="J42" s="46">
        <v>44419</v>
      </c>
    </row>
    <row r="43" spans="1:10" ht="15.75" x14ac:dyDescent="0.25">
      <c r="A43" s="41" t="s">
        <v>198</v>
      </c>
      <c r="B43" s="41">
        <v>110</v>
      </c>
      <c r="C43" t="s">
        <v>229</v>
      </c>
      <c r="D43" s="41" t="s">
        <v>13</v>
      </c>
      <c r="E43" s="41">
        <v>1</v>
      </c>
      <c r="F43" s="47">
        <v>17.7</v>
      </c>
      <c r="G43" s="45">
        <v>17.7</v>
      </c>
      <c r="H43" s="41" t="s">
        <v>313</v>
      </c>
      <c r="I43" s="41" t="s">
        <v>314</v>
      </c>
      <c r="J43" s="46">
        <v>44419</v>
      </c>
    </row>
    <row r="44" spans="1:10" ht="15.75" x14ac:dyDescent="0.25">
      <c r="A44" s="41" t="s">
        <v>198</v>
      </c>
      <c r="B44" s="48">
        <v>200</v>
      </c>
      <c r="C44" t="s">
        <v>71</v>
      </c>
      <c r="D44" s="41" t="s">
        <v>13</v>
      </c>
      <c r="E44" s="41">
        <v>1</v>
      </c>
      <c r="F44" s="47">
        <v>44.6</v>
      </c>
      <c r="G44" s="45">
        <v>44.6</v>
      </c>
      <c r="H44" s="41" t="s">
        <v>313</v>
      </c>
      <c r="I44" s="41" t="s">
        <v>314</v>
      </c>
      <c r="J44" s="46">
        <v>44419</v>
      </c>
    </row>
    <row r="45" spans="1:10" ht="15.75" x14ac:dyDescent="0.25">
      <c r="A45" s="41" t="s">
        <v>198</v>
      </c>
      <c r="B45" s="48">
        <v>287</v>
      </c>
      <c r="C45" t="s">
        <v>178</v>
      </c>
      <c r="D45" s="41" t="s">
        <v>12</v>
      </c>
      <c r="E45" s="41">
        <v>2</v>
      </c>
      <c r="F45" s="47">
        <v>14.6</v>
      </c>
      <c r="G45" s="45">
        <v>29.2</v>
      </c>
      <c r="H45" s="41" t="s">
        <v>459</v>
      </c>
      <c r="I45" s="41" t="s">
        <v>460</v>
      </c>
      <c r="J45" s="46">
        <v>44419</v>
      </c>
    </row>
    <row r="46" spans="1:10" ht="15.75" x14ac:dyDescent="0.25">
      <c r="A46" s="41" t="s">
        <v>198</v>
      </c>
      <c r="B46" s="41">
        <v>174</v>
      </c>
      <c r="C46" t="s">
        <v>49</v>
      </c>
      <c r="D46" s="41" t="s">
        <v>4</v>
      </c>
      <c r="E46" s="41">
        <v>1</v>
      </c>
      <c r="F46" s="47">
        <v>74</v>
      </c>
      <c r="G46" s="45">
        <v>74</v>
      </c>
      <c r="H46" s="41" t="s">
        <v>459</v>
      </c>
      <c r="I46" s="41" t="s">
        <v>460</v>
      </c>
      <c r="J46" s="46">
        <v>44419</v>
      </c>
    </row>
    <row r="47" spans="1:10" ht="15.75" x14ac:dyDescent="0.25">
      <c r="A47" s="41" t="s">
        <v>198</v>
      </c>
      <c r="B47" s="48">
        <v>259</v>
      </c>
      <c r="C47" t="s">
        <v>169</v>
      </c>
      <c r="D47" s="41" t="s">
        <v>4</v>
      </c>
      <c r="E47" s="41">
        <v>1</v>
      </c>
      <c r="F47" s="47">
        <v>61.99</v>
      </c>
      <c r="G47" s="45">
        <v>61.99</v>
      </c>
      <c r="H47" s="41" t="s">
        <v>459</v>
      </c>
      <c r="I47" s="41" t="s">
        <v>460</v>
      </c>
      <c r="J47" s="46">
        <v>44419</v>
      </c>
    </row>
    <row r="48" spans="1:10" ht="15.75" x14ac:dyDescent="0.25">
      <c r="A48" s="41" t="s">
        <v>198</v>
      </c>
      <c r="B48" s="48">
        <v>267</v>
      </c>
      <c r="C48" t="s">
        <v>106</v>
      </c>
      <c r="D48" s="41" t="s">
        <v>4</v>
      </c>
      <c r="E48" s="41">
        <v>1</v>
      </c>
      <c r="F48" s="47">
        <v>194.7</v>
      </c>
      <c r="G48" s="45">
        <v>194.7</v>
      </c>
      <c r="H48" s="41" t="s">
        <v>290</v>
      </c>
      <c r="I48" s="41" t="s">
        <v>291</v>
      </c>
      <c r="J48" s="46">
        <v>44419</v>
      </c>
    </row>
    <row r="49" spans="1:10" ht="15.75" x14ac:dyDescent="0.25">
      <c r="A49" s="41" t="s">
        <v>198</v>
      </c>
      <c r="B49" s="48">
        <v>197</v>
      </c>
      <c r="C49" t="s">
        <v>193</v>
      </c>
      <c r="D49" s="41" t="s">
        <v>12</v>
      </c>
      <c r="E49" s="41">
        <v>1</v>
      </c>
      <c r="F49" s="47">
        <v>98.16</v>
      </c>
      <c r="G49" s="45">
        <v>98.16</v>
      </c>
      <c r="H49" s="41" t="s">
        <v>288</v>
      </c>
      <c r="I49" s="41" t="s">
        <v>289</v>
      </c>
      <c r="J49" s="46">
        <v>44420</v>
      </c>
    </row>
    <row r="50" spans="1:10" ht="15.75" x14ac:dyDescent="0.25">
      <c r="A50" s="41" t="s">
        <v>198</v>
      </c>
      <c r="B50" s="41">
        <v>198</v>
      </c>
      <c r="C50" t="s">
        <v>68</v>
      </c>
      <c r="D50" s="41" t="s">
        <v>12</v>
      </c>
      <c r="E50" s="41">
        <v>1</v>
      </c>
      <c r="F50" s="47">
        <v>435.13</v>
      </c>
      <c r="G50" s="45">
        <v>435.13</v>
      </c>
      <c r="H50" s="41" t="s">
        <v>288</v>
      </c>
      <c r="I50" s="41" t="s">
        <v>289</v>
      </c>
      <c r="J50" s="46">
        <v>44420</v>
      </c>
    </row>
    <row r="51" spans="1:10" ht="15.75" x14ac:dyDescent="0.25">
      <c r="A51" s="41" t="s">
        <v>198</v>
      </c>
      <c r="B51" s="41">
        <v>146</v>
      </c>
      <c r="C51" t="s">
        <v>172</v>
      </c>
      <c r="D51" s="41" t="s">
        <v>4</v>
      </c>
      <c r="E51" s="41">
        <v>1</v>
      </c>
      <c r="F51" s="47">
        <v>306.8</v>
      </c>
      <c r="G51" s="45">
        <v>306.8</v>
      </c>
      <c r="H51" s="41" t="s">
        <v>288</v>
      </c>
      <c r="I51" s="41" t="s">
        <v>289</v>
      </c>
      <c r="J51" s="46">
        <v>44420</v>
      </c>
    </row>
    <row r="52" spans="1:10" ht="15.75" x14ac:dyDescent="0.25">
      <c r="A52" s="41" t="s">
        <v>201</v>
      </c>
      <c r="B52" s="41">
        <v>102</v>
      </c>
      <c r="C52" t="s">
        <v>6</v>
      </c>
      <c r="D52" s="41" t="s">
        <v>7</v>
      </c>
      <c r="E52" s="41">
        <v>2</v>
      </c>
      <c r="F52" s="47">
        <v>466.1</v>
      </c>
      <c r="G52" s="45">
        <v>932.2</v>
      </c>
      <c r="H52" s="41" t="s">
        <v>288</v>
      </c>
      <c r="I52" s="41" t="s">
        <v>289</v>
      </c>
      <c r="J52" s="46">
        <v>44425</v>
      </c>
    </row>
    <row r="53" spans="1:10" ht="15.75" x14ac:dyDescent="0.25">
      <c r="A53" s="41" t="s">
        <v>280</v>
      </c>
      <c r="B53" s="41">
        <v>248</v>
      </c>
      <c r="C53" t="s">
        <v>100</v>
      </c>
      <c r="D53" s="41" t="s">
        <v>74</v>
      </c>
      <c r="E53" s="41">
        <v>1</v>
      </c>
      <c r="F53" s="47">
        <v>64.62</v>
      </c>
      <c r="G53" s="45">
        <v>64.62</v>
      </c>
      <c r="H53" s="41" t="s">
        <v>461</v>
      </c>
      <c r="I53" s="41" t="s">
        <v>307</v>
      </c>
      <c r="J53" s="46">
        <v>44425</v>
      </c>
    </row>
    <row r="54" spans="1:10" ht="15.75" x14ac:dyDescent="0.25">
      <c r="A54" s="41" t="s">
        <v>198</v>
      </c>
      <c r="B54" s="41">
        <v>258</v>
      </c>
      <c r="C54" t="s">
        <v>104</v>
      </c>
      <c r="D54" s="41" t="s">
        <v>4</v>
      </c>
      <c r="E54" s="41">
        <v>7</v>
      </c>
      <c r="F54" s="47">
        <v>15.3</v>
      </c>
      <c r="G54" s="45">
        <v>107.10000000000001</v>
      </c>
      <c r="H54" s="41" t="s">
        <v>297</v>
      </c>
      <c r="I54" s="41" t="s">
        <v>298</v>
      </c>
      <c r="J54" s="46">
        <v>44425</v>
      </c>
    </row>
    <row r="55" spans="1:10" ht="15.75" x14ac:dyDescent="0.25">
      <c r="A55" s="41" t="s">
        <v>198</v>
      </c>
      <c r="B55" s="41">
        <v>235</v>
      </c>
      <c r="C55" t="s">
        <v>87</v>
      </c>
      <c r="D55" s="41" t="s">
        <v>20</v>
      </c>
      <c r="E55" s="41">
        <v>1</v>
      </c>
      <c r="F55" s="47">
        <v>513.005</v>
      </c>
      <c r="G55" s="45">
        <v>513.005</v>
      </c>
      <c r="H55" s="41" t="s">
        <v>292</v>
      </c>
      <c r="I55" s="41" t="s">
        <v>282</v>
      </c>
      <c r="J55" s="46">
        <v>44425</v>
      </c>
    </row>
    <row r="56" spans="1:10" ht="15.75" x14ac:dyDescent="0.25">
      <c r="A56" s="41" t="s">
        <v>201</v>
      </c>
      <c r="B56" s="41">
        <v>311</v>
      </c>
      <c r="C56" t="s">
        <v>226</v>
      </c>
      <c r="D56" s="41" t="s">
        <v>4</v>
      </c>
      <c r="E56" s="41">
        <v>3</v>
      </c>
      <c r="F56" s="47">
        <v>38.94</v>
      </c>
      <c r="G56" s="45">
        <v>116.82</v>
      </c>
      <c r="H56" s="41" t="s">
        <v>288</v>
      </c>
      <c r="I56" s="41" t="s">
        <v>289</v>
      </c>
      <c r="J56" s="46">
        <v>44425</v>
      </c>
    </row>
    <row r="57" spans="1:10" ht="15.75" x14ac:dyDescent="0.25">
      <c r="A57" s="41" t="s">
        <v>198</v>
      </c>
      <c r="B57" s="41">
        <v>158</v>
      </c>
      <c r="C57" t="s">
        <v>148</v>
      </c>
      <c r="D57" s="41" t="s">
        <v>4</v>
      </c>
      <c r="E57" s="41">
        <v>1</v>
      </c>
      <c r="F57" s="47">
        <v>24.4</v>
      </c>
      <c r="G57" s="45">
        <v>24.4</v>
      </c>
      <c r="H57" s="41" t="s">
        <v>290</v>
      </c>
      <c r="I57" s="41" t="s">
        <v>291</v>
      </c>
      <c r="J57" s="46">
        <v>44425</v>
      </c>
    </row>
    <row r="58" spans="1:10" ht="15.75" x14ac:dyDescent="0.25">
      <c r="A58" s="41" t="s">
        <v>202</v>
      </c>
      <c r="B58" s="41">
        <v>125</v>
      </c>
      <c r="C58" t="s">
        <v>211</v>
      </c>
      <c r="D58" s="41" t="s">
        <v>12</v>
      </c>
      <c r="E58" s="41">
        <v>10</v>
      </c>
      <c r="F58" s="47">
        <v>185.58</v>
      </c>
      <c r="G58" s="45">
        <v>1855.8000000000002</v>
      </c>
      <c r="H58" s="41" t="s">
        <v>284</v>
      </c>
      <c r="I58" s="41" t="s">
        <v>285</v>
      </c>
      <c r="J58" s="46">
        <v>44425</v>
      </c>
    </row>
    <row r="59" spans="1:10" ht="15.75" x14ac:dyDescent="0.25">
      <c r="A59" s="41" t="s">
        <v>201</v>
      </c>
      <c r="B59" s="41">
        <v>165</v>
      </c>
      <c r="C59" t="s">
        <v>43</v>
      </c>
      <c r="D59" s="41" t="s">
        <v>7</v>
      </c>
      <c r="E59" s="41">
        <v>2</v>
      </c>
      <c r="F59" s="47">
        <v>70</v>
      </c>
      <c r="G59" s="45">
        <v>140</v>
      </c>
      <c r="H59" s="41" t="s">
        <v>284</v>
      </c>
      <c r="I59" s="41" t="s">
        <v>285</v>
      </c>
      <c r="J59" s="46">
        <v>44425</v>
      </c>
    </row>
    <row r="60" spans="1:10" ht="15.75" x14ac:dyDescent="0.25">
      <c r="A60" s="41" t="s">
        <v>201</v>
      </c>
      <c r="B60" s="41">
        <v>159</v>
      </c>
      <c r="C60" t="s">
        <v>70</v>
      </c>
      <c r="D60" s="41" t="s">
        <v>7</v>
      </c>
      <c r="E60" s="41">
        <v>2</v>
      </c>
      <c r="F60" s="47">
        <v>58.95</v>
      </c>
      <c r="G60" s="45">
        <v>117.9</v>
      </c>
      <c r="H60" s="41" t="s">
        <v>284</v>
      </c>
      <c r="I60" s="41" t="s">
        <v>285</v>
      </c>
      <c r="J60" s="46">
        <v>44425</v>
      </c>
    </row>
    <row r="61" spans="1:10" ht="15.75" x14ac:dyDescent="0.25">
      <c r="A61" s="41" t="s">
        <v>286</v>
      </c>
      <c r="B61" s="41">
        <v>234</v>
      </c>
      <c r="C61" t="s">
        <v>204</v>
      </c>
      <c r="D61" s="41" t="s">
        <v>92</v>
      </c>
      <c r="E61" s="41">
        <v>3</v>
      </c>
      <c r="F61" s="47">
        <v>1642.09</v>
      </c>
      <c r="G61" s="45">
        <f>Tabla13[[#This Row],[Precio unitario ]]*Tabla13[[#This Row],[Salida]]</f>
        <v>4926.2699999999995</v>
      </c>
      <c r="H61" s="41" t="s">
        <v>284</v>
      </c>
      <c r="I61" s="41" t="s">
        <v>285</v>
      </c>
      <c r="J61" s="46">
        <v>44425</v>
      </c>
    </row>
    <row r="62" spans="1:10" ht="15.75" x14ac:dyDescent="0.25">
      <c r="A62" s="41" t="s">
        <v>286</v>
      </c>
      <c r="B62" s="41">
        <v>233</v>
      </c>
      <c r="C62" t="s">
        <v>203</v>
      </c>
      <c r="D62" s="41" t="s">
        <v>92</v>
      </c>
      <c r="E62" s="41">
        <v>6</v>
      </c>
      <c r="F62" s="47">
        <v>590</v>
      </c>
      <c r="G62" s="45">
        <f>Tabla13[[#This Row],[Precio unitario ]]*Tabla13[[#This Row],[Salida]]</f>
        <v>3540</v>
      </c>
      <c r="H62" s="41" t="s">
        <v>284</v>
      </c>
      <c r="I62" s="41" t="s">
        <v>285</v>
      </c>
      <c r="J62" s="46">
        <v>44425</v>
      </c>
    </row>
    <row r="63" spans="1:10" ht="15.75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285</v>
      </c>
      <c r="J63" s="46">
        <v>44425</v>
      </c>
    </row>
    <row r="64" spans="1:10" ht="15.75" x14ac:dyDescent="0.25">
      <c r="A64" s="41" t="s">
        <v>198</v>
      </c>
      <c r="B64" s="41">
        <v>287</v>
      </c>
      <c r="C64" t="s">
        <v>178</v>
      </c>
      <c r="D64" s="41" t="s">
        <v>12</v>
      </c>
      <c r="E64" s="41">
        <v>8</v>
      </c>
      <c r="F64" s="47">
        <v>14.6</v>
      </c>
      <c r="G64" s="45">
        <v>116.8</v>
      </c>
      <c r="H64" s="41" t="s">
        <v>284</v>
      </c>
      <c r="I64" s="41" t="s">
        <v>285</v>
      </c>
      <c r="J64" s="46">
        <v>44425</v>
      </c>
    </row>
    <row r="65" spans="1:10" ht="15.75" x14ac:dyDescent="0.25">
      <c r="A65" s="41" t="s">
        <v>198</v>
      </c>
      <c r="B65" s="41">
        <v>197</v>
      </c>
      <c r="C65" t="s">
        <v>193</v>
      </c>
      <c r="D65" s="41" t="s">
        <v>12</v>
      </c>
      <c r="E65" s="41">
        <v>1</v>
      </c>
      <c r="F65" s="47">
        <v>98.16</v>
      </c>
      <c r="G65" s="45">
        <v>98.16</v>
      </c>
      <c r="H65" s="41" t="s">
        <v>284</v>
      </c>
      <c r="I65" s="41" t="s">
        <v>285</v>
      </c>
      <c r="J65" s="46">
        <v>44425</v>
      </c>
    </row>
    <row r="66" spans="1:10" ht="15.75" x14ac:dyDescent="0.25">
      <c r="A66" s="41" t="s">
        <v>198</v>
      </c>
      <c r="B66" s="41">
        <v>198</v>
      </c>
      <c r="C66" t="s">
        <v>68</v>
      </c>
      <c r="D66" s="41" t="s">
        <v>12</v>
      </c>
      <c r="E66" s="41">
        <v>1</v>
      </c>
      <c r="F66" s="47">
        <v>435.13</v>
      </c>
      <c r="G66" s="45">
        <v>435.13</v>
      </c>
      <c r="H66" s="41" t="s">
        <v>284</v>
      </c>
      <c r="I66" s="41" t="s">
        <v>285</v>
      </c>
      <c r="J66" s="46">
        <v>44425</v>
      </c>
    </row>
    <row r="67" spans="1:10" ht="15.75" x14ac:dyDescent="0.25">
      <c r="A67" s="41" t="s">
        <v>286</v>
      </c>
      <c r="B67" s="41">
        <v>270</v>
      </c>
      <c r="C67" t="s">
        <v>111</v>
      </c>
      <c r="D67" s="41" t="s">
        <v>4</v>
      </c>
      <c r="E67" s="41">
        <v>8</v>
      </c>
      <c r="F67" s="47">
        <v>59</v>
      </c>
      <c r="G67" s="45">
        <v>472</v>
      </c>
      <c r="H67" s="41" t="s">
        <v>284</v>
      </c>
      <c r="I67" s="41" t="s">
        <v>285</v>
      </c>
      <c r="J67" s="46">
        <v>44425</v>
      </c>
    </row>
    <row r="68" spans="1:10" ht="15.75" x14ac:dyDescent="0.25">
      <c r="A68" s="41" t="s">
        <v>280</v>
      </c>
      <c r="B68" s="41">
        <v>108</v>
      </c>
      <c r="C68" t="s">
        <v>208</v>
      </c>
      <c r="D68" s="41" t="s">
        <v>4</v>
      </c>
      <c r="E68" s="41">
        <v>7</v>
      </c>
      <c r="F68" s="47">
        <v>79.89</v>
      </c>
      <c r="G68" s="45">
        <v>559.23</v>
      </c>
      <c r="H68" s="41" t="s">
        <v>284</v>
      </c>
      <c r="I68" s="41" t="s">
        <v>285</v>
      </c>
      <c r="J68" s="46">
        <v>44425</v>
      </c>
    </row>
    <row r="69" spans="1:10" ht="15.75" x14ac:dyDescent="0.25">
      <c r="A69" s="41" t="s">
        <v>198</v>
      </c>
      <c r="B69" s="41">
        <v>195</v>
      </c>
      <c r="C69" t="s">
        <v>67</v>
      </c>
      <c r="D69" s="41" t="s">
        <v>12</v>
      </c>
      <c r="E69" s="41">
        <v>2</v>
      </c>
      <c r="F69" s="47">
        <v>980</v>
      </c>
      <c r="G69" s="45">
        <v>1960</v>
      </c>
      <c r="H69" s="41" t="s">
        <v>401</v>
      </c>
      <c r="I69" s="41" t="s">
        <v>402</v>
      </c>
      <c r="J69" s="46">
        <v>44425</v>
      </c>
    </row>
    <row r="70" spans="1:10" ht="15.75" x14ac:dyDescent="0.25">
      <c r="A70" s="41" t="s">
        <v>198</v>
      </c>
      <c r="B70" s="41">
        <v>110</v>
      </c>
      <c r="C70" t="s">
        <v>229</v>
      </c>
      <c r="D70" s="41" t="s">
        <v>13</v>
      </c>
      <c r="E70" s="41">
        <v>1</v>
      </c>
      <c r="F70" s="47">
        <v>17.7</v>
      </c>
      <c r="G70" s="45">
        <v>17.7</v>
      </c>
      <c r="H70" s="41" t="s">
        <v>299</v>
      </c>
      <c r="I70" s="41" t="s">
        <v>300</v>
      </c>
      <c r="J70" s="46">
        <v>44425</v>
      </c>
    </row>
    <row r="71" spans="1:10" ht="15.75" x14ac:dyDescent="0.25">
      <c r="A71" s="41" t="s">
        <v>198</v>
      </c>
      <c r="B71" s="41">
        <v>281</v>
      </c>
      <c r="C71" t="s">
        <v>120</v>
      </c>
      <c r="D71" s="41" t="s">
        <v>4</v>
      </c>
      <c r="E71" s="41">
        <v>1</v>
      </c>
      <c r="F71" s="47">
        <v>99.12</v>
      </c>
      <c r="G71" s="45">
        <v>99.12</v>
      </c>
      <c r="H71" s="41" t="s">
        <v>293</v>
      </c>
      <c r="I71" s="41" t="s">
        <v>294</v>
      </c>
      <c r="J71" s="46">
        <v>44426</v>
      </c>
    </row>
    <row r="72" spans="1:10" ht="15.75" x14ac:dyDescent="0.25">
      <c r="A72" s="41" t="s">
        <v>198</v>
      </c>
      <c r="B72" s="41">
        <v>216</v>
      </c>
      <c r="C72" t="s">
        <v>77</v>
      </c>
      <c r="D72" s="41" t="s">
        <v>4</v>
      </c>
      <c r="E72" s="41">
        <v>1</v>
      </c>
      <c r="F72" s="47">
        <v>1.79</v>
      </c>
      <c r="G72" s="45">
        <v>1.79</v>
      </c>
      <c r="H72" s="41" t="s">
        <v>293</v>
      </c>
      <c r="I72" s="41" t="s">
        <v>294</v>
      </c>
      <c r="J72" s="46">
        <v>44426</v>
      </c>
    </row>
    <row r="73" spans="1:10" ht="15.75" x14ac:dyDescent="0.25">
      <c r="A73" s="41" t="s">
        <v>198</v>
      </c>
      <c r="B73" s="41">
        <v>227</v>
      </c>
      <c r="C73" t="s">
        <v>250</v>
      </c>
      <c r="D73" s="41" t="s">
        <v>20</v>
      </c>
      <c r="E73" s="41">
        <v>10</v>
      </c>
      <c r="F73" s="47">
        <v>179.12</v>
      </c>
      <c r="G73" s="45">
        <v>1791.2</v>
      </c>
      <c r="H73" s="41" t="s">
        <v>303</v>
      </c>
      <c r="I73" s="41" t="s">
        <v>304</v>
      </c>
      <c r="J73" s="46">
        <v>44426</v>
      </c>
    </row>
    <row r="74" spans="1:10" ht="15.75" x14ac:dyDescent="0.25">
      <c r="A74" s="41" t="s">
        <v>198</v>
      </c>
      <c r="B74" s="41">
        <v>157</v>
      </c>
      <c r="C74" t="s">
        <v>147</v>
      </c>
      <c r="D74" s="41" t="s">
        <v>4</v>
      </c>
      <c r="E74" s="41">
        <v>1</v>
      </c>
      <c r="F74" s="47">
        <v>8.9443999999999999</v>
      </c>
      <c r="G74" s="45">
        <v>8.9443999999999999</v>
      </c>
      <c r="H74" s="41" t="s">
        <v>315</v>
      </c>
      <c r="I74" s="41" t="s">
        <v>316</v>
      </c>
      <c r="J74" s="46">
        <v>44426</v>
      </c>
    </row>
    <row r="75" spans="1:10" ht="15.75" x14ac:dyDescent="0.25">
      <c r="A75" s="41" t="s">
        <v>198</v>
      </c>
      <c r="B75" s="41">
        <v>281</v>
      </c>
      <c r="C75" t="s">
        <v>120</v>
      </c>
      <c r="D75" s="41" t="s">
        <v>4</v>
      </c>
      <c r="E75" s="41">
        <v>2</v>
      </c>
      <c r="F75" s="47">
        <v>99.12</v>
      </c>
      <c r="G75" s="45">
        <v>198.24</v>
      </c>
      <c r="H75" s="41" t="s">
        <v>292</v>
      </c>
      <c r="I75" s="41" t="s">
        <v>282</v>
      </c>
      <c r="J75" s="46">
        <v>44426</v>
      </c>
    </row>
    <row r="76" spans="1:10" ht="15.75" x14ac:dyDescent="0.25">
      <c r="A76" s="41" t="s">
        <v>198</v>
      </c>
      <c r="B76" s="41">
        <v>195</v>
      </c>
      <c r="C76" t="s">
        <v>67</v>
      </c>
      <c r="D76" s="41" t="s">
        <v>12</v>
      </c>
      <c r="E76" s="41">
        <v>1</v>
      </c>
      <c r="F76" s="47">
        <v>980</v>
      </c>
      <c r="G76" s="45">
        <v>980</v>
      </c>
      <c r="H76" s="41" t="s">
        <v>292</v>
      </c>
      <c r="I76" s="41" t="s">
        <v>282</v>
      </c>
      <c r="J76" s="46">
        <v>44426</v>
      </c>
    </row>
    <row r="77" spans="1:10" ht="15.75" x14ac:dyDescent="0.25">
      <c r="A77" s="41" t="s">
        <v>198</v>
      </c>
      <c r="B77" s="41">
        <v>228</v>
      </c>
      <c r="C77" t="s">
        <v>252</v>
      </c>
      <c r="D77" s="41" t="s">
        <v>20</v>
      </c>
      <c r="E77" s="41">
        <v>1</v>
      </c>
      <c r="F77" s="47">
        <v>238.36</v>
      </c>
      <c r="G77" s="45">
        <v>238.36</v>
      </c>
      <c r="H77" s="41" t="s">
        <v>297</v>
      </c>
      <c r="I77" s="41" t="s">
        <v>298</v>
      </c>
      <c r="J77" s="46">
        <v>44427</v>
      </c>
    </row>
    <row r="78" spans="1:10" ht="15.75" x14ac:dyDescent="0.25">
      <c r="A78" s="41" t="s">
        <v>198</v>
      </c>
      <c r="B78" s="41">
        <v>116</v>
      </c>
      <c r="C78" t="s">
        <v>231</v>
      </c>
      <c r="D78" s="41" t="s">
        <v>4</v>
      </c>
      <c r="E78" s="41">
        <v>3</v>
      </c>
      <c r="F78" s="47">
        <v>4.54</v>
      </c>
      <c r="G78" s="45">
        <v>13.620000000000001</v>
      </c>
      <c r="H78" s="41" t="s">
        <v>297</v>
      </c>
      <c r="I78" s="41" t="s">
        <v>298</v>
      </c>
      <c r="J78" s="46">
        <v>44427</v>
      </c>
    </row>
    <row r="79" spans="1:10" ht="15.75" x14ac:dyDescent="0.25">
      <c r="A79" s="41" t="s">
        <v>202</v>
      </c>
      <c r="B79" s="41">
        <v>107</v>
      </c>
      <c r="C79" t="s">
        <v>166</v>
      </c>
      <c r="D79" s="41" t="s">
        <v>4</v>
      </c>
      <c r="E79" s="41">
        <v>1</v>
      </c>
      <c r="F79" s="47">
        <v>61.36</v>
      </c>
      <c r="G79" s="45">
        <v>61.36</v>
      </c>
      <c r="H79" s="41" t="s">
        <v>288</v>
      </c>
      <c r="I79" s="41" t="s">
        <v>289</v>
      </c>
      <c r="J79" s="46">
        <v>44427</v>
      </c>
    </row>
    <row r="80" spans="1:10" ht="15.75" x14ac:dyDescent="0.25">
      <c r="A80" s="41" t="s">
        <v>198</v>
      </c>
      <c r="B80" s="41">
        <v>116</v>
      </c>
      <c r="C80" t="s">
        <v>231</v>
      </c>
      <c r="D80" s="41" t="s">
        <v>4</v>
      </c>
      <c r="E80" s="41">
        <v>2</v>
      </c>
      <c r="F80" s="47">
        <v>4.54</v>
      </c>
      <c r="G80" s="45">
        <v>9.08</v>
      </c>
      <c r="H80" s="41" t="s">
        <v>293</v>
      </c>
      <c r="I80" s="41" t="s">
        <v>294</v>
      </c>
      <c r="J80" s="46">
        <v>44427</v>
      </c>
    </row>
    <row r="81" spans="1:10" ht="15.75" x14ac:dyDescent="0.25">
      <c r="A81" s="41" t="s">
        <v>198</v>
      </c>
      <c r="B81" s="41">
        <v>217</v>
      </c>
      <c r="C81" t="s">
        <v>79</v>
      </c>
      <c r="D81" s="41" t="s">
        <v>4</v>
      </c>
      <c r="E81" s="41">
        <v>1</v>
      </c>
      <c r="F81" s="47">
        <v>16.489999999999998</v>
      </c>
      <c r="G81" s="45">
        <v>16.489999999999998</v>
      </c>
      <c r="H81" s="41" t="s">
        <v>288</v>
      </c>
      <c r="I81" s="41" t="s">
        <v>289</v>
      </c>
      <c r="J81" s="46">
        <v>44427</v>
      </c>
    </row>
    <row r="82" spans="1:10" ht="15.75" x14ac:dyDescent="0.25">
      <c r="A82" s="41" t="s">
        <v>198</v>
      </c>
      <c r="B82" s="41">
        <v>258</v>
      </c>
      <c r="C82" t="s">
        <v>104</v>
      </c>
      <c r="D82" s="41" t="s">
        <v>4</v>
      </c>
      <c r="E82" s="41">
        <v>1</v>
      </c>
      <c r="F82" s="47">
        <v>15.3</v>
      </c>
      <c r="G82" s="45">
        <v>15.3</v>
      </c>
      <c r="H82" s="41" t="s">
        <v>295</v>
      </c>
      <c r="I82" s="41" t="s">
        <v>310</v>
      </c>
      <c r="J82" s="46">
        <v>44426</v>
      </c>
    </row>
    <row r="83" spans="1:10" ht="15.75" x14ac:dyDescent="0.25">
      <c r="A83" s="41" t="s">
        <v>198</v>
      </c>
      <c r="B83" s="41">
        <v>116</v>
      </c>
      <c r="C83" t="s">
        <v>231</v>
      </c>
      <c r="D83" s="41" t="s">
        <v>4</v>
      </c>
      <c r="E83" s="41">
        <v>12</v>
      </c>
      <c r="F83" s="47">
        <v>4.54</v>
      </c>
      <c r="G83" s="45">
        <v>54.480000000000004</v>
      </c>
      <c r="H83" s="41" t="s">
        <v>290</v>
      </c>
      <c r="I83" s="41" t="s">
        <v>291</v>
      </c>
      <c r="J83" s="46">
        <v>44427</v>
      </c>
    </row>
    <row r="84" spans="1:10" ht="15.75" x14ac:dyDescent="0.25">
      <c r="A84" s="41" t="s">
        <v>198</v>
      </c>
      <c r="B84" s="41">
        <v>258</v>
      </c>
      <c r="C84" t="s">
        <v>104</v>
      </c>
      <c r="D84" s="41" t="s">
        <v>4</v>
      </c>
      <c r="E84" s="41">
        <v>2</v>
      </c>
      <c r="F84" s="47">
        <v>15.3</v>
      </c>
      <c r="G84" s="45">
        <v>30.6</v>
      </c>
      <c r="H84" s="41" t="s">
        <v>290</v>
      </c>
      <c r="I84" s="41" t="s">
        <v>291</v>
      </c>
      <c r="J84" s="46">
        <v>44427</v>
      </c>
    </row>
    <row r="85" spans="1:10" ht="15.75" x14ac:dyDescent="0.25">
      <c r="A85" s="41" t="s">
        <v>198</v>
      </c>
      <c r="B85" s="41">
        <v>204</v>
      </c>
      <c r="C85" t="s">
        <v>155</v>
      </c>
      <c r="D85" s="41" t="s">
        <v>4</v>
      </c>
      <c r="E85" s="41">
        <v>1</v>
      </c>
      <c r="F85" s="47">
        <v>136.88</v>
      </c>
      <c r="G85" s="45">
        <v>136.88</v>
      </c>
      <c r="H85" s="41" t="s">
        <v>290</v>
      </c>
      <c r="I85" s="41" t="s">
        <v>291</v>
      </c>
      <c r="J85" s="46">
        <v>44427</v>
      </c>
    </row>
    <row r="86" spans="1:10" ht="15.75" x14ac:dyDescent="0.25">
      <c r="A86" s="41" t="s">
        <v>198</v>
      </c>
      <c r="B86" s="41">
        <v>205</v>
      </c>
      <c r="C86" t="s">
        <v>76</v>
      </c>
      <c r="D86" s="41" t="s">
        <v>13</v>
      </c>
      <c r="E86" s="41">
        <v>1</v>
      </c>
      <c r="F86" s="47">
        <v>35.96</v>
      </c>
      <c r="G86" s="45">
        <v>35.96</v>
      </c>
      <c r="H86" s="41" t="s">
        <v>290</v>
      </c>
      <c r="I86" s="41" t="s">
        <v>291</v>
      </c>
      <c r="J86" s="46">
        <v>44427</v>
      </c>
    </row>
    <row r="87" spans="1:10" ht="15.75" x14ac:dyDescent="0.25">
      <c r="A87" s="41" t="s">
        <v>198</v>
      </c>
      <c r="B87" s="41">
        <v>147</v>
      </c>
      <c r="C87" t="s">
        <v>29</v>
      </c>
      <c r="D87" s="41" t="s">
        <v>4</v>
      </c>
      <c r="E87" s="41">
        <v>1</v>
      </c>
      <c r="F87" s="47">
        <v>22</v>
      </c>
      <c r="G87" s="45">
        <v>22</v>
      </c>
      <c r="H87" s="41" t="s">
        <v>290</v>
      </c>
      <c r="I87" s="41" t="s">
        <v>291</v>
      </c>
      <c r="J87" s="46">
        <v>44427</v>
      </c>
    </row>
    <row r="88" spans="1:10" ht="15.75" x14ac:dyDescent="0.25">
      <c r="A88" s="41" t="s">
        <v>198</v>
      </c>
      <c r="B88" s="41">
        <v>168</v>
      </c>
      <c r="C88" t="s">
        <v>240</v>
      </c>
      <c r="D88" s="41" t="s">
        <v>4</v>
      </c>
      <c r="E88" s="41">
        <v>1</v>
      </c>
      <c r="F88" s="47">
        <v>73.16</v>
      </c>
      <c r="G88" s="45">
        <v>73.16</v>
      </c>
      <c r="H88" s="41" t="s">
        <v>290</v>
      </c>
      <c r="I88" s="41" t="s">
        <v>291</v>
      </c>
      <c r="J88" s="46">
        <v>44427</v>
      </c>
    </row>
    <row r="89" spans="1:10" ht="15.75" x14ac:dyDescent="0.25">
      <c r="A89" s="41" t="s">
        <v>198</v>
      </c>
      <c r="B89" s="41">
        <v>271</v>
      </c>
      <c r="C89" t="s">
        <v>113</v>
      </c>
      <c r="D89" s="41" t="s">
        <v>4</v>
      </c>
      <c r="E89" s="41">
        <v>1</v>
      </c>
      <c r="F89" s="47">
        <v>16.52</v>
      </c>
      <c r="G89" s="45">
        <v>16.52</v>
      </c>
      <c r="H89" s="41" t="s">
        <v>290</v>
      </c>
      <c r="I89" s="41" t="s">
        <v>291</v>
      </c>
      <c r="J89" s="46">
        <v>44427</v>
      </c>
    </row>
    <row r="90" spans="1:10" ht="15.75" x14ac:dyDescent="0.25">
      <c r="A90" s="41" t="s">
        <v>198</v>
      </c>
      <c r="B90" s="41">
        <v>157</v>
      </c>
      <c r="C90" t="s">
        <v>147</v>
      </c>
      <c r="D90" s="41" t="s">
        <v>4</v>
      </c>
      <c r="E90" s="41">
        <v>1</v>
      </c>
      <c r="F90" s="47">
        <v>8.9443999999999999</v>
      </c>
      <c r="G90" s="45">
        <v>8.9443999999999999</v>
      </c>
      <c r="H90" s="41" t="s">
        <v>290</v>
      </c>
      <c r="I90" s="41" t="s">
        <v>291</v>
      </c>
      <c r="J90" s="46">
        <v>44427</v>
      </c>
    </row>
    <row r="91" spans="1:10" ht="15.75" x14ac:dyDescent="0.25">
      <c r="A91" s="41" t="s">
        <v>198</v>
      </c>
      <c r="B91" s="41">
        <v>158</v>
      </c>
      <c r="C91" t="s">
        <v>148</v>
      </c>
      <c r="D91" s="41" t="s">
        <v>4</v>
      </c>
      <c r="E91" s="41">
        <v>1</v>
      </c>
      <c r="F91" s="47">
        <v>24.400040000000001</v>
      </c>
      <c r="G91" s="45">
        <v>24.400040000000001</v>
      </c>
      <c r="H91" s="41" t="s">
        <v>290</v>
      </c>
      <c r="I91" s="41" t="s">
        <v>291</v>
      </c>
      <c r="J91" s="46">
        <v>44427</v>
      </c>
    </row>
    <row r="92" spans="1:10" ht="15.75" x14ac:dyDescent="0.25">
      <c r="A92" s="41" t="s">
        <v>198</v>
      </c>
      <c r="B92" s="41">
        <v>267</v>
      </c>
      <c r="C92" t="s">
        <v>106</v>
      </c>
      <c r="D92" s="41" t="s">
        <v>4</v>
      </c>
      <c r="E92" s="41">
        <v>1</v>
      </c>
      <c r="F92" s="47">
        <v>194.7</v>
      </c>
      <c r="G92" s="45">
        <v>194.7</v>
      </c>
      <c r="H92" s="41" t="s">
        <v>290</v>
      </c>
      <c r="I92" s="41" t="s">
        <v>291</v>
      </c>
      <c r="J92" s="46">
        <v>44427</v>
      </c>
    </row>
    <row r="93" spans="1:10" ht="15.75" x14ac:dyDescent="0.25">
      <c r="A93" s="41" t="s">
        <v>198</v>
      </c>
      <c r="B93" s="41">
        <v>217</v>
      </c>
      <c r="C93" t="s">
        <v>79</v>
      </c>
      <c r="D93" s="41" t="s">
        <v>4</v>
      </c>
      <c r="E93" s="41">
        <v>1</v>
      </c>
      <c r="F93" s="47">
        <v>16.489999999999998</v>
      </c>
      <c r="G93" s="45">
        <v>16.489999999999998</v>
      </c>
      <c r="H93" s="41" t="s">
        <v>290</v>
      </c>
      <c r="I93" s="41" t="s">
        <v>291</v>
      </c>
      <c r="J93" s="46">
        <v>44427</v>
      </c>
    </row>
    <row r="94" spans="1:10" ht="15.75" x14ac:dyDescent="0.25">
      <c r="A94" s="41" t="s">
        <v>286</v>
      </c>
      <c r="B94" s="41">
        <v>320</v>
      </c>
      <c r="C94" t="s">
        <v>243</v>
      </c>
      <c r="D94" s="41" t="s">
        <v>13</v>
      </c>
      <c r="E94" s="41">
        <v>1</v>
      </c>
      <c r="F94" s="47">
        <v>221.84</v>
      </c>
      <c r="G94" s="45">
        <v>221.84</v>
      </c>
      <c r="H94" s="41" t="s">
        <v>290</v>
      </c>
      <c r="I94" s="41" t="s">
        <v>291</v>
      </c>
      <c r="J94" s="46">
        <v>44427</v>
      </c>
    </row>
    <row r="95" spans="1:10" ht="15.75" x14ac:dyDescent="0.25">
      <c r="A95" s="41" t="s">
        <v>198</v>
      </c>
      <c r="B95" s="41">
        <v>254</v>
      </c>
      <c r="C95" t="s">
        <v>102</v>
      </c>
      <c r="D95" s="41" t="s">
        <v>4</v>
      </c>
      <c r="E95" s="41">
        <v>1</v>
      </c>
      <c r="F95" s="47">
        <v>20</v>
      </c>
      <c r="G95" s="45">
        <v>20</v>
      </c>
      <c r="H95" s="41" t="s">
        <v>290</v>
      </c>
      <c r="I95" s="41" t="s">
        <v>291</v>
      </c>
      <c r="J95" s="46">
        <v>44427</v>
      </c>
    </row>
    <row r="96" spans="1:10" ht="15.75" x14ac:dyDescent="0.25">
      <c r="A96" s="41" t="s">
        <v>198</v>
      </c>
      <c r="B96" s="41">
        <v>255</v>
      </c>
      <c r="C96" t="s">
        <v>103</v>
      </c>
      <c r="D96" s="41" t="s">
        <v>4</v>
      </c>
      <c r="E96" s="41">
        <v>2</v>
      </c>
      <c r="F96" s="47">
        <v>60.18</v>
      </c>
      <c r="G96" s="45">
        <v>120.36</v>
      </c>
      <c r="H96" s="41" t="s">
        <v>290</v>
      </c>
      <c r="I96" s="41" t="s">
        <v>291</v>
      </c>
      <c r="J96" s="46">
        <v>44427</v>
      </c>
    </row>
    <row r="97" spans="1:11" ht="15.75" x14ac:dyDescent="0.25">
      <c r="A97" s="41" t="s">
        <v>280</v>
      </c>
      <c r="B97" s="41">
        <v>264</v>
      </c>
      <c r="C97" t="s">
        <v>108</v>
      </c>
      <c r="D97" s="41" t="s">
        <v>4</v>
      </c>
      <c r="E97" s="41">
        <v>2</v>
      </c>
      <c r="F97" s="47">
        <v>104.28</v>
      </c>
      <c r="G97" s="45">
        <v>208.56</v>
      </c>
      <c r="H97" s="41" t="s">
        <v>290</v>
      </c>
      <c r="I97" s="41" t="s">
        <v>291</v>
      </c>
      <c r="J97" s="46">
        <v>44427</v>
      </c>
    </row>
    <row r="98" spans="1:11" ht="15.75" x14ac:dyDescent="0.25">
      <c r="A98" s="41" t="s">
        <v>280</v>
      </c>
      <c r="B98" s="41">
        <v>302</v>
      </c>
      <c r="C98" t="s">
        <v>191</v>
      </c>
      <c r="D98" s="41" t="s">
        <v>4</v>
      </c>
      <c r="E98" s="41">
        <v>2</v>
      </c>
      <c r="F98" s="47">
        <v>104.28</v>
      </c>
      <c r="G98" s="45">
        <v>208.56</v>
      </c>
      <c r="H98" s="41" t="s">
        <v>290</v>
      </c>
      <c r="I98" s="41" t="s">
        <v>291</v>
      </c>
      <c r="J98" s="46">
        <v>44427</v>
      </c>
    </row>
    <row r="99" spans="1:11" ht="15.75" x14ac:dyDescent="0.25">
      <c r="A99" s="41" t="s">
        <v>280</v>
      </c>
      <c r="B99" s="41">
        <v>265</v>
      </c>
      <c r="C99" t="s">
        <v>195</v>
      </c>
      <c r="D99" s="41" t="s">
        <v>4</v>
      </c>
      <c r="E99" s="41">
        <v>2</v>
      </c>
      <c r="F99" s="47">
        <v>104.28</v>
      </c>
      <c r="G99" s="45">
        <v>208.56</v>
      </c>
      <c r="H99" s="41" t="s">
        <v>290</v>
      </c>
      <c r="I99" s="41" t="s">
        <v>291</v>
      </c>
      <c r="J99" s="46">
        <v>44427</v>
      </c>
    </row>
    <row r="100" spans="1:11" ht="15.75" x14ac:dyDescent="0.25">
      <c r="A100" s="41" t="s">
        <v>280</v>
      </c>
      <c r="B100" s="41">
        <v>266</v>
      </c>
      <c r="C100" t="s">
        <v>109</v>
      </c>
      <c r="D100" s="41" t="s">
        <v>4</v>
      </c>
      <c r="E100" s="41">
        <v>2</v>
      </c>
      <c r="F100" s="47">
        <v>104.28</v>
      </c>
      <c r="G100" s="45">
        <v>208.56</v>
      </c>
      <c r="H100" s="41" t="s">
        <v>290</v>
      </c>
      <c r="I100" s="41" t="s">
        <v>291</v>
      </c>
      <c r="J100" s="46">
        <v>44427</v>
      </c>
    </row>
    <row r="101" spans="1:11" ht="15.75" x14ac:dyDescent="0.25">
      <c r="A101" s="41" t="s">
        <v>280</v>
      </c>
      <c r="B101" s="41">
        <v>301</v>
      </c>
      <c r="C101" t="s">
        <v>190</v>
      </c>
      <c r="D101" s="41" t="s">
        <v>4</v>
      </c>
      <c r="E101" s="41">
        <v>2</v>
      </c>
      <c r="F101" s="47">
        <v>104.28</v>
      </c>
      <c r="G101" s="45">
        <v>208.56</v>
      </c>
      <c r="H101" s="41" t="s">
        <v>290</v>
      </c>
      <c r="I101" s="41" t="s">
        <v>291</v>
      </c>
      <c r="J101" s="46">
        <v>44427</v>
      </c>
    </row>
    <row r="102" spans="1:11" ht="15.75" x14ac:dyDescent="0.25">
      <c r="A102" s="41" t="s">
        <v>198</v>
      </c>
      <c r="B102" s="41">
        <v>288</v>
      </c>
      <c r="C102" t="s">
        <v>121</v>
      </c>
      <c r="D102" s="41" t="s">
        <v>4</v>
      </c>
      <c r="E102" s="41">
        <v>3</v>
      </c>
      <c r="F102" s="47">
        <v>25.96</v>
      </c>
      <c r="G102" s="45">
        <v>77.88</v>
      </c>
      <c r="H102" s="41" t="s">
        <v>290</v>
      </c>
      <c r="I102" s="41" t="s">
        <v>291</v>
      </c>
      <c r="J102" s="46">
        <v>44427</v>
      </c>
    </row>
    <row r="103" spans="1:11" ht="15.75" x14ac:dyDescent="0.25">
      <c r="A103" s="41" t="s">
        <v>198</v>
      </c>
      <c r="B103" s="41">
        <v>258</v>
      </c>
      <c r="C103" t="s">
        <v>104</v>
      </c>
      <c r="D103" s="41" t="s">
        <v>4</v>
      </c>
      <c r="E103" s="41">
        <v>5</v>
      </c>
      <c r="F103" s="47">
        <v>15.93</v>
      </c>
      <c r="G103" s="45">
        <v>79.650000000000006</v>
      </c>
      <c r="H103" s="41" t="s">
        <v>293</v>
      </c>
      <c r="I103" s="41" t="s">
        <v>294</v>
      </c>
      <c r="J103" s="46">
        <v>44427</v>
      </c>
    </row>
    <row r="104" spans="1:11" ht="15.75" x14ac:dyDescent="0.25">
      <c r="A104" s="41" t="s">
        <v>200</v>
      </c>
      <c r="B104" s="41">
        <v>106</v>
      </c>
      <c r="C104" t="s">
        <v>8</v>
      </c>
      <c r="D104" s="41" t="s">
        <v>4</v>
      </c>
      <c r="E104" s="41">
        <v>4</v>
      </c>
      <c r="F104" s="47">
        <v>344.16</v>
      </c>
      <c r="G104" s="45">
        <v>1376.64</v>
      </c>
      <c r="H104" s="41" t="s">
        <v>308</v>
      </c>
      <c r="I104" s="41" t="s">
        <v>289</v>
      </c>
      <c r="J104" s="46">
        <v>44428</v>
      </c>
    </row>
    <row r="105" spans="1:11" ht="15.75" x14ac:dyDescent="0.25">
      <c r="A105" s="41" t="s">
        <v>198</v>
      </c>
      <c r="B105" s="41">
        <v>247</v>
      </c>
      <c r="C105" t="s">
        <v>214</v>
      </c>
      <c r="D105" s="41" t="s">
        <v>74</v>
      </c>
      <c r="E105" s="41">
        <v>2</v>
      </c>
      <c r="F105" s="47">
        <v>64.62</v>
      </c>
      <c r="G105" s="45">
        <v>129.24</v>
      </c>
      <c r="H105" s="41" t="s">
        <v>308</v>
      </c>
      <c r="I105" s="41" t="s">
        <v>289</v>
      </c>
      <c r="J105" s="46">
        <v>44428</v>
      </c>
    </row>
    <row r="106" spans="1:11" ht="15.75" x14ac:dyDescent="0.25">
      <c r="A106" s="41" t="s">
        <v>198</v>
      </c>
      <c r="B106" s="41">
        <v>169</v>
      </c>
      <c r="C106" t="s">
        <v>47</v>
      </c>
      <c r="D106" s="41" t="s">
        <v>4</v>
      </c>
      <c r="E106" s="41">
        <v>3</v>
      </c>
      <c r="F106" s="47">
        <v>944</v>
      </c>
      <c r="G106" s="45">
        <v>2832</v>
      </c>
      <c r="H106" s="41" t="s">
        <v>288</v>
      </c>
      <c r="I106" s="41" t="s">
        <v>289</v>
      </c>
      <c r="J106" s="46">
        <v>44428</v>
      </c>
    </row>
    <row r="107" spans="1:11" ht="15.75" x14ac:dyDescent="0.25">
      <c r="A107" s="41" t="s">
        <v>198</v>
      </c>
      <c r="B107" s="41">
        <v>213</v>
      </c>
      <c r="C107" t="s">
        <v>260</v>
      </c>
      <c r="D107" s="41" t="s">
        <v>4</v>
      </c>
      <c r="E107" s="41">
        <v>2</v>
      </c>
      <c r="F107" s="47">
        <v>613.6</v>
      </c>
      <c r="G107" s="45">
        <v>1227.2</v>
      </c>
      <c r="H107" s="41" t="s">
        <v>288</v>
      </c>
      <c r="I107" s="41" t="s">
        <v>289</v>
      </c>
      <c r="J107" s="46">
        <v>44428</v>
      </c>
    </row>
    <row r="108" spans="1:11" ht="15.75" x14ac:dyDescent="0.25">
      <c r="A108" s="41" t="s">
        <v>198</v>
      </c>
      <c r="B108" s="41">
        <v>250</v>
      </c>
      <c r="C108" t="s">
        <v>94</v>
      </c>
      <c r="D108" s="41" t="s">
        <v>4</v>
      </c>
      <c r="E108" s="41">
        <v>1</v>
      </c>
      <c r="F108" s="47">
        <v>259.60000000000002</v>
      </c>
      <c r="G108" s="45">
        <v>259.60000000000002</v>
      </c>
      <c r="H108" s="41" t="s">
        <v>288</v>
      </c>
      <c r="I108" s="41" t="s">
        <v>289</v>
      </c>
      <c r="J108" s="46">
        <v>44431</v>
      </c>
      <c r="K108" t="s">
        <v>462</v>
      </c>
    </row>
    <row r="109" spans="1:11" ht="15.75" x14ac:dyDescent="0.25">
      <c r="A109" s="41" t="s">
        <v>198</v>
      </c>
      <c r="B109" s="41">
        <v>258</v>
      </c>
      <c r="C109" t="s">
        <v>104</v>
      </c>
      <c r="D109" s="41" t="s">
        <v>4</v>
      </c>
      <c r="E109" s="41">
        <v>1</v>
      </c>
      <c r="F109" s="47">
        <v>15.93</v>
      </c>
      <c r="G109" s="45">
        <v>15.93</v>
      </c>
      <c r="H109" s="41" t="s">
        <v>315</v>
      </c>
      <c r="I109" s="41" t="s">
        <v>316</v>
      </c>
      <c r="J109" s="46">
        <v>44431</v>
      </c>
    </row>
    <row r="110" spans="1:11" ht="15.75" x14ac:dyDescent="0.25">
      <c r="A110" s="41" t="s">
        <v>198</v>
      </c>
      <c r="B110" s="41">
        <v>258</v>
      </c>
      <c r="C110" t="s">
        <v>104</v>
      </c>
      <c r="D110" s="41" t="s">
        <v>4</v>
      </c>
      <c r="E110" s="41">
        <v>1</v>
      </c>
      <c r="F110" s="47">
        <v>15.93</v>
      </c>
      <c r="G110" s="45">
        <v>15.93</v>
      </c>
      <c r="H110" s="41" t="s">
        <v>407</v>
      </c>
      <c r="I110" s="41" t="s">
        <v>408</v>
      </c>
      <c r="J110" s="46">
        <v>44431</v>
      </c>
    </row>
    <row r="111" spans="1:11" ht="15.75" x14ac:dyDescent="0.25">
      <c r="A111" s="41" t="s">
        <v>198</v>
      </c>
      <c r="B111" s="41">
        <v>217</v>
      </c>
      <c r="C111" t="s">
        <v>79</v>
      </c>
      <c r="D111" s="41" t="s">
        <v>4</v>
      </c>
      <c r="E111" s="41">
        <v>1</v>
      </c>
      <c r="F111" s="47">
        <v>16.489999999999998</v>
      </c>
      <c r="G111" s="45">
        <v>16.489999999999998</v>
      </c>
      <c r="H111" s="41" t="s">
        <v>407</v>
      </c>
      <c r="I111" s="41" t="s">
        <v>408</v>
      </c>
      <c r="J111" s="46">
        <v>44431</v>
      </c>
    </row>
    <row r="112" spans="1:11" ht="15.75" x14ac:dyDescent="0.25">
      <c r="A112" s="41" t="s">
        <v>198</v>
      </c>
      <c r="B112" s="41">
        <v>116</v>
      </c>
      <c r="C112" t="s">
        <v>231</v>
      </c>
      <c r="D112" s="41" t="s">
        <v>4</v>
      </c>
      <c r="E112" s="41">
        <v>1</v>
      </c>
      <c r="F112" s="47">
        <v>4.54</v>
      </c>
      <c r="G112" s="45">
        <v>4.54</v>
      </c>
      <c r="H112" s="41" t="s">
        <v>407</v>
      </c>
      <c r="I112" s="41" t="s">
        <v>408</v>
      </c>
      <c r="J112" s="46">
        <v>44431</v>
      </c>
    </row>
    <row r="113" spans="1:10" ht="15.75" x14ac:dyDescent="0.25">
      <c r="A113" s="41" t="s">
        <v>198</v>
      </c>
      <c r="B113" s="41">
        <v>226</v>
      </c>
      <c r="C113" t="s">
        <v>220</v>
      </c>
      <c r="D113" s="41" t="s">
        <v>4</v>
      </c>
      <c r="E113" s="41">
        <v>1</v>
      </c>
      <c r="F113" s="47">
        <v>339.00220000000002</v>
      </c>
      <c r="G113" s="45">
        <v>339.00220000000002</v>
      </c>
      <c r="H113" s="41" t="s">
        <v>463</v>
      </c>
      <c r="I113" s="41" t="s">
        <v>300</v>
      </c>
      <c r="J113" s="46">
        <v>44431</v>
      </c>
    </row>
    <row r="114" spans="1:10" ht="15.75" x14ac:dyDescent="0.25">
      <c r="A114" s="41" t="s">
        <v>280</v>
      </c>
      <c r="B114" s="41">
        <v>248</v>
      </c>
      <c r="C114" t="s">
        <v>100</v>
      </c>
      <c r="D114" s="41" t="s">
        <v>74</v>
      </c>
      <c r="E114" s="41">
        <v>1</v>
      </c>
      <c r="F114" s="47">
        <v>64.62</v>
      </c>
      <c r="G114" s="45">
        <v>64.62</v>
      </c>
      <c r="H114" s="41" t="s">
        <v>308</v>
      </c>
      <c r="I114" s="41" t="s">
        <v>289</v>
      </c>
      <c r="J114" s="46">
        <v>44432</v>
      </c>
    </row>
    <row r="115" spans="1:10" ht="15.75" x14ac:dyDescent="0.25">
      <c r="A115" s="41" t="s">
        <v>198</v>
      </c>
      <c r="B115" s="41">
        <v>320</v>
      </c>
      <c r="C115" t="s">
        <v>243</v>
      </c>
      <c r="D115" s="41" t="s">
        <v>13</v>
      </c>
      <c r="E115" s="41">
        <v>1</v>
      </c>
      <c r="F115" s="47">
        <v>221.84</v>
      </c>
      <c r="G115" s="45">
        <v>221.84</v>
      </c>
      <c r="H115" s="41" t="s">
        <v>464</v>
      </c>
      <c r="I115" s="41" t="s">
        <v>418</v>
      </c>
      <c r="J115" s="46">
        <v>44432</v>
      </c>
    </row>
    <row r="116" spans="1:10" ht="15.75" x14ac:dyDescent="0.25">
      <c r="A116" s="41" t="s">
        <v>198</v>
      </c>
      <c r="B116" s="41">
        <v>280</v>
      </c>
      <c r="C116" t="s">
        <v>119</v>
      </c>
      <c r="D116" s="41" t="s">
        <v>4</v>
      </c>
      <c r="E116" s="41">
        <v>1</v>
      </c>
      <c r="F116" s="47">
        <v>153.4</v>
      </c>
      <c r="G116" s="45">
        <v>153.4</v>
      </c>
      <c r="H116" s="41" t="s">
        <v>459</v>
      </c>
      <c r="I116" s="41" t="s">
        <v>320</v>
      </c>
      <c r="J116" s="46">
        <v>44433</v>
      </c>
    </row>
    <row r="117" spans="1:10" ht="15.75" x14ac:dyDescent="0.25">
      <c r="A117" s="41" t="s">
        <v>198</v>
      </c>
      <c r="B117" s="41">
        <v>301</v>
      </c>
      <c r="C117" t="s">
        <v>190</v>
      </c>
      <c r="D117" s="41" t="s">
        <v>4</v>
      </c>
      <c r="E117" s="41">
        <v>1</v>
      </c>
      <c r="F117" s="47">
        <v>104.28</v>
      </c>
      <c r="G117" s="45">
        <v>104.28</v>
      </c>
      <c r="H117" s="41" t="s">
        <v>281</v>
      </c>
      <c r="I117" s="41" t="s">
        <v>282</v>
      </c>
      <c r="J117" s="46">
        <v>44433</v>
      </c>
    </row>
    <row r="118" spans="1:10" ht="15.75" x14ac:dyDescent="0.25">
      <c r="A118" s="41" t="s">
        <v>198</v>
      </c>
      <c r="B118" s="41">
        <v>218</v>
      </c>
      <c r="C118" t="s">
        <v>80</v>
      </c>
      <c r="D118" s="41" t="s">
        <v>4</v>
      </c>
      <c r="E118" s="41">
        <v>2</v>
      </c>
      <c r="F118" s="47">
        <v>37.51</v>
      </c>
      <c r="G118" s="45">
        <v>75.02</v>
      </c>
      <c r="H118" s="41" t="s">
        <v>281</v>
      </c>
      <c r="I118" s="41" t="s">
        <v>282</v>
      </c>
      <c r="J118" s="46">
        <v>44433</v>
      </c>
    </row>
    <row r="119" spans="1:10" ht="15.75" x14ac:dyDescent="0.25">
      <c r="A119" s="41" t="s">
        <v>198</v>
      </c>
      <c r="B119" s="41">
        <v>109</v>
      </c>
      <c r="C119" t="s">
        <v>11</v>
      </c>
      <c r="D119" s="41" t="s">
        <v>12</v>
      </c>
      <c r="E119" s="41">
        <v>3</v>
      </c>
      <c r="F119" s="47">
        <v>150.80000000000001</v>
      </c>
      <c r="G119" s="45">
        <v>452.40000000000003</v>
      </c>
      <c r="H119" s="41" t="s">
        <v>284</v>
      </c>
      <c r="I119" s="41" t="s">
        <v>285</v>
      </c>
      <c r="J119" s="46">
        <v>44433</v>
      </c>
    </row>
    <row r="120" spans="1:10" ht="15.75" x14ac:dyDescent="0.25">
      <c r="A120" s="41" t="s">
        <v>286</v>
      </c>
      <c r="B120" s="41">
        <v>234</v>
      </c>
      <c r="C120" t="s">
        <v>204</v>
      </c>
      <c r="D120" s="41" t="s">
        <v>92</v>
      </c>
      <c r="E120" s="41">
        <v>6</v>
      </c>
      <c r="F120" s="47">
        <v>1642.09</v>
      </c>
      <c r="G120" s="45">
        <f>Tabla13[[#This Row],[Precio unitario ]]*Tabla13[[#This Row],[Salida]]</f>
        <v>9852.5399999999991</v>
      </c>
      <c r="H120" s="41" t="s">
        <v>284</v>
      </c>
      <c r="I120" s="41" t="s">
        <v>285</v>
      </c>
      <c r="J120" s="46">
        <v>44433</v>
      </c>
    </row>
    <row r="121" spans="1:10" ht="15.75" x14ac:dyDescent="0.25">
      <c r="A121" s="41" t="s">
        <v>286</v>
      </c>
      <c r="B121" s="41">
        <v>233</v>
      </c>
      <c r="C121" t="s">
        <v>203</v>
      </c>
      <c r="D121" s="41" t="s">
        <v>92</v>
      </c>
      <c r="E121" s="41">
        <v>6</v>
      </c>
      <c r="F121" s="47">
        <v>590</v>
      </c>
      <c r="G121" s="45">
        <f>Tabla13[[#This Row],[Precio unitario ]]*Tabla13[[#This Row],[Salida]]</f>
        <v>3540</v>
      </c>
      <c r="H121" s="41" t="s">
        <v>284</v>
      </c>
      <c r="I121" s="41" t="s">
        <v>285</v>
      </c>
      <c r="J121" s="46">
        <v>44433</v>
      </c>
    </row>
    <row r="122" spans="1:10" ht="15.75" x14ac:dyDescent="0.25">
      <c r="A122" s="41" t="s">
        <v>198</v>
      </c>
      <c r="B122" s="41">
        <v>275</v>
      </c>
      <c r="C122" t="s">
        <v>253</v>
      </c>
      <c r="D122" s="41" t="s">
        <v>12</v>
      </c>
      <c r="E122" s="41">
        <v>2</v>
      </c>
      <c r="F122" s="47">
        <v>47.2</v>
      </c>
      <c r="G122" s="45">
        <v>94.4</v>
      </c>
      <c r="H122" s="41" t="s">
        <v>284</v>
      </c>
      <c r="I122" s="41" t="s">
        <v>285</v>
      </c>
      <c r="J122" s="46">
        <v>44433</v>
      </c>
    </row>
    <row r="123" spans="1:10" ht="15.75" x14ac:dyDescent="0.25">
      <c r="A123" s="41" t="s">
        <v>201</v>
      </c>
      <c r="B123" s="41">
        <v>165</v>
      </c>
      <c r="C123" t="s">
        <v>43</v>
      </c>
      <c r="D123" s="41" t="s">
        <v>7</v>
      </c>
      <c r="E123" s="41">
        <v>2</v>
      </c>
      <c r="F123" s="47">
        <v>70</v>
      </c>
      <c r="G123" s="45">
        <v>140</v>
      </c>
      <c r="H123" s="41" t="s">
        <v>284</v>
      </c>
      <c r="I123" s="41" t="s">
        <v>285</v>
      </c>
      <c r="J123" s="46">
        <v>44433</v>
      </c>
    </row>
    <row r="124" spans="1:10" ht="15.75" x14ac:dyDescent="0.25">
      <c r="A124" s="41" t="s">
        <v>201</v>
      </c>
      <c r="B124" s="41">
        <v>159</v>
      </c>
      <c r="C124" t="s">
        <v>70</v>
      </c>
      <c r="D124" s="41" t="s">
        <v>7</v>
      </c>
      <c r="E124" s="41">
        <v>2</v>
      </c>
      <c r="F124" s="47">
        <v>58.95</v>
      </c>
      <c r="G124" s="45">
        <v>117.9</v>
      </c>
      <c r="H124" s="41" t="s">
        <v>284</v>
      </c>
      <c r="I124" s="41" t="s">
        <v>285</v>
      </c>
      <c r="J124" s="46">
        <v>44433</v>
      </c>
    </row>
    <row r="125" spans="1:10" ht="15.75" x14ac:dyDescent="0.25">
      <c r="A125" s="41" t="s">
        <v>287</v>
      </c>
      <c r="B125" s="41">
        <v>294</v>
      </c>
      <c r="C125" t="s">
        <v>126</v>
      </c>
      <c r="D125" s="41" t="s">
        <v>12</v>
      </c>
      <c r="E125" s="41">
        <v>10</v>
      </c>
      <c r="F125" s="47">
        <v>48.97</v>
      </c>
      <c r="G125" s="45">
        <v>489.7</v>
      </c>
      <c r="H125" s="41" t="s">
        <v>284</v>
      </c>
      <c r="I125" s="41" t="s">
        <v>285</v>
      </c>
      <c r="J125" s="46">
        <v>44433</v>
      </c>
    </row>
    <row r="126" spans="1:10" ht="15.75" x14ac:dyDescent="0.25">
      <c r="A126" s="41" t="s">
        <v>286</v>
      </c>
      <c r="B126" s="41">
        <v>270</v>
      </c>
      <c r="C126" t="s">
        <v>111</v>
      </c>
      <c r="D126" s="41" t="s">
        <v>4</v>
      </c>
      <c r="E126" s="41">
        <v>8</v>
      </c>
      <c r="F126" s="47">
        <v>59</v>
      </c>
      <c r="G126" s="45">
        <v>472</v>
      </c>
      <c r="H126" s="41" t="s">
        <v>284</v>
      </c>
      <c r="I126" s="41" t="s">
        <v>285</v>
      </c>
      <c r="J126" s="46">
        <v>44433</v>
      </c>
    </row>
    <row r="127" spans="1:10" ht="15.75" x14ac:dyDescent="0.25">
      <c r="A127" s="41" t="s">
        <v>198</v>
      </c>
      <c r="B127" s="41">
        <v>287</v>
      </c>
      <c r="C127" t="s">
        <v>178</v>
      </c>
      <c r="D127" s="41" t="s">
        <v>12</v>
      </c>
      <c r="E127" s="41">
        <v>8</v>
      </c>
      <c r="F127" s="47">
        <v>14.6</v>
      </c>
      <c r="G127" s="45">
        <v>116.8</v>
      </c>
      <c r="H127" s="41" t="s">
        <v>284</v>
      </c>
      <c r="I127" s="41" t="s">
        <v>285</v>
      </c>
      <c r="J127" s="46">
        <v>44433</v>
      </c>
    </row>
    <row r="128" spans="1:10" ht="15.75" x14ac:dyDescent="0.25">
      <c r="A128" s="41" t="s">
        <v>198</v>
      </c>
      <c r="B128" s="41">
        <v>167</v>
      </c>
      <c r="C128" t="s">
        <v>39</v>
      </c>
      <c r="D128" s="41" t="s">
        <v>40</v>
      </c>
      <c r="E128" s="41">
        <v>30</v>
      </c>
      <c r="F128" s="47">
        <v>21.83</v>
      </c>
      <c r="G128" s="45">
        <v>654.9</v>
      </c>
      <c r="H128" s="41" t="s">
        <v>284</v>
      </c>
      <c r="I128" s="41" t="s">
        <v>285</v>
      </c>
      <c r="J128" s="46">
        <v>44433</v>
      </c>
    </row>
    <row r="129" spans="1:10" ht="15.75" x14ac:dyDescent="0.25">
      <c r="A129" s="41" t="s">
        <v>198</v>
      </c>
      <c r="B129" s="48">
        <v>122</v>
      </c>
      <c r="C129" t="s">
        <v>235</v>
      </c>
      <c r="D129" s="41" t="s">
        <v>4</v>
      </c>
      <c r="E129" s="41">
        <v>6</v>
      </c>
      <c r="F129" s="47">
        <v>15.36</v>
      </c>
      <c r="G129" s="45">
        <v>92.16</v>
      </c>
      <c r="H129" s="41" t="s">
        <v>284</v>
      </c>
      <c r="I129" s="41" t="s">
        <v>285</v>
      </c>
      <c r="J129" s="46">
        <v>44433</v>
      </c>
    </row>
    <row r="130" spans="1:10" ht="15.75" x14ac:dyDescent="0.25">
      <c r="A130" s="41" t="s">
        <v>198</v>
      </c>
      <c r="B130" s="48">
        <v>123</v>
      </c>
      <c r="C130" t="s">
        <v>19</v>
      </c>
      <c r="D130" s="41" t="s">
        <v>4</v>
      </c>
      <c r="E130" s="41">
        <v>10</v>
      </c>
      <c r="F130" s="47">
        <v>10</v>
      </c>
      <c r="G130" s="45">
        <v>100</v>
      </c>
      <c r="H130" s="41" t="s">
        <v>284</v>
      </c>
      <c r="I130" s="41" t="s">
        <v>285</v>
      </c>
      <c r="J130" s="46">
        <v>44433</v>
      </c>
    </row>
    <row r="131" spans="1:10" ht="15.75" x14ac:dyDescent="0.25">
      <c r="A131" s="41" t="s">
        <v>280</v>
      </c>
      <c r="B131" s="41">
        <v>108</v>
      </c>
      <c r="C131" t="s">
        <v>208</v>
      </c>
      <c r="D131" s="41" t="s">
        <v>4</v>
      </c>
      <c r="E131" s="41">
        <v>6</v>
      </c>
      <c r="F131" s="47">
        <v>79.89</v>
      </c>
      <c r="G131" s="45">
        <v>479.34000000000003</v>
      </c>
      <c r="H131" s="41" t="s">
        <v>284</v>
      </c>
      <c r="I131" s="41" t="s">
        <v>285</v>
      </c>
      <c r="J131" s="46">
        <v>44433</v>
      </c>
    </row>
    <row r="132" spans="1:10" ht="15.75" x14ac:dyDescent="0.25">
      <c r="A132" s="41" t="s">
        <v>198</v>
      </c>
      <c r="B132" s="41">
        <v>174</v>
      </c>
      <c r="C132" t="s">
        <v>49</v>
      </c>
      <c r="D132" s="41" t="s">
        <v>4</v>
      </c>
      <c r="E132" s="41">
        <v>1</v>
      </c>
      <c r="F132" s="47">
        <v>74</v>
      </c>
      <c r="G132" s="45">
        <v>74</v>
      </c>
      <c r="H132" s="41" t="s">
        <v>284</v>
      </c>
      <c r="I132" s="41" t="s">
        <v>285</v>
      </c>
      <c r="J132" s="46">
        <v>44433</v>
      </c>
    </row>
    <row r="133" spans="1:10" ht="15.75" x14ac:dyDescent="0.25">
      <c r="A133" s="41" t="s">
        <v>198</v>
      </c>
      <c r="B133" s="41">
        <v>259</v>
      </c>
      <c r="C133" t="s">
        <v>169</v>
      </c>
      <c r="D133" s="41" t="s">
        <v>4</v>
      </c>
      <c r="E133" s="41">
        <v>1</v>
      </c>
      <c r="F133" s="47">
        <v>61.99</v>
      </c>
      <c r="G133" s="45">
        <v>61.99</v>
      </c>
      <c r="H133" s="41" t="s">
        <v>284</v>
      </c>
      <c r="I133" s="41" t="s">
        <v>285</v>
      </c>
      <c r="J133" s="46">
        <v>44433</v>
      </c>
    </row>
    <row r="134" spans="1:10" ht="15.75" x14ac:dyDescent="0.25">
      <c r="A134" s="41" t="s">
        <v>198</v>
      </c>
      <c r="B134" s="41">
        <v>307</v>
      </c>
      <c r="C134" t="s">
        <v>222</v>
      </c>
      <c r="D134" s="41" t="s">
        <v>4</v>
      </c>
      <c r="E134" s="41">
        <v>2</v>
      </c>
      <c r="F134" s="47">
        <v>200.6</v>
      </c>
      <c r="G134" s="45">
        <v>401.2</v>
      </c>
      <c r="H134" s="41" t="s">
        <v>414</v>
      </c>
      <c r="I134" s="41" t="s">
        <v>291</v>
      </c>
      <c r="J134" s="46">
        <v>44433</v>
      </c>
    </row>
    <row r="135" spans="1:10" ht="15.75" x14ac:dyDescent="0.25">
      <c r="A135" s="41" t="s">
        <v>394</v>
      </c>
      <c r="B135" s="41">
        <v>307</v>
      </c>
      <c r="C135" t="s">
        <v>222</v>
      </c>
      <c r="D135" s="41" t="s">
        <v>4</v>
      </c>
      <c r="E135" s="41">
        <v>4</v>
      </c>
      <c r="F135" s="47">
        <v>200.6</v>
      </c>
      <c r="G135" s="45">
        <v>802.4</v>
      </c>
      <c r="H135" s="41" t="s">
        <v>292</v>
      </c>
      <c r="I135" s="41" t="s">
        <v>282</v>
      </c>
      <c r="J135" s="46">
        <v>44433</v>
      </c>
    </row>
    <row r="136" spans="1:10" ht="15.75" x14ac:dyDescent="0.25">
      <c r="A136" s="41" t="s">
        <v>465</v>
      </c>
      <c r="B136" s="41">
        <v>307</v>
      </c>
      <c r="C136" t="s">
        <v>222</v>
      </c>
      <c r="D136" s="41" t="s">
        <v>4</v>
      </c>
      <c r="E136" s="41">
        <v>4</v>
      </c>
      <c r="F136" s="47">
        <v>200.6</v>
      </c>
      <c r="G136" s="45">
        <v>802.4</v>
      </c>
      <c r="H136" s="41" t="s">
        <v>404</v>
      </c>
      <c r="I136" s="41" t="s">
        <v>402</v>
      </c>
      <c r="J136" s="46">
        <v>44433</v>
      </c>
    </row>
    <row r="137" spans="1:10" ht="15.75" x14ac:dyDescent="0.25">
      <c r="A137" s="41" t="s">
        <v>199</v>
      </c>
      <c r="B137" s="41">
        <v>333</v>
      </c>
      <c r="C137" t="s">
        <v>268</v>
      </c>
      <c r="D137" s="41" t="s">
        <v>4</v>
      </c>
      <c r="E137" s="41">
        <v>3</v>
      </c>
      <c r="F137" s="47">
        <v>1121</v>
      </c>
      <c r="G137" s="45">
        <v>3363</v>
      </c>
      <c r="H137" s="41" t="s">
        <v>288</v>
      </c>
      <c r="I137" s="41" t="s">
        <v>289</v>
      </c>
      <c r="J137" s="46">
        <v>44433</v>
      </c>
    </row>
    <row r="138" spans="1:10" ht="15.75" x14ac:dyDescent="0.25">
      <c r="A138" s="41" t="s">
        <v>198</v>
      </c>
      <c r="B138" s="41">
        <v>332</v>
      </c>
      <c r="C138" t="s">
        <v>269</v>
      </c>
      <c r="D138" s="41" t="s">
        <v>4</v>
      </c>
      <c r="E138" s="41">
        <v>3</v>
      </c>
      <c r="F138" s="47">
        <v>678.5</v>
      </c>
      <c r="G138" s="45">
        <v>2035.5</v>
      </c>
      <c r="H138" s="41" t="s">
        <v>288</v>
      </c>
      <c r="I138" s="41" t="s">
        <v>289</v>
      </c>
      <c r="J138" s="46">
        <v>44433</v>
      </c>
    </row>
    <row r="139" spans="1:10" ht="15.75" x14ac:dyDescent="0.25">
      <c r="A139" s="41" t="s">
        <v>198</v>
      </c>
      <c r="B139" s="41">
        <v>258</v>
      </c>
      <c r="C139" t="s">
        <v>104</v>
      </c>
      <c r="D139" s="41" t="s">
        <v>4</v>
      </c>
      <c r="E139" s="41">
        <v>2</v>
      </c>
      <c r="F139" s="47">
        <v>15.93</v>
      </c>
      <c r="G139" s="45">
        <v>31.86</v>
      </c>
      <c r="H139" s="41" t="s">
        <v>317</v>
      </c>
      <c r="I139" s="41" t="s">
        <v>318</v>
      </c>
      <c r="J139" s="46">
        <v>44434</v>
      </c>
    </row>
    <row r="140" spans="1:10" ht="15.75" x14ac:dyDescent="0.25">
      <c r="A140" s="41" t="s">
        <v>198</v>
      </c>
      <c r="B140" s="41">
        <v>258</v>
      </c>
      <c r="C140" t="s">
        <v>104</v>
      </c>
      <c r="D140" s="41" t="s">
        <v>4</v>
      </c>
      <c r="E140" s="41">
        <v>4</v>
      </c>
      <c r="F140" s="47">
        <v>15.93</v>
      </c>
      <c r="G140" s="45">
        <v>63.72</v>
      </c>
      <c r="H140" s="41" t="s">
        <v>311</v>
      </c>
      <c r="I140" s="41" t="s">
        <v>312</v>
      </c>
      <c r="J140" s="46">
        <v>44434</v>
      </c>
    </row>
    <row r="141" spans="1:10" ht="15.75" x14ac:dyDescent="0.25">
      <c r="A141" s="41" t="s">
        <v>199</v>
      </c>
      <c r="B141" s="41">
        <v>105</v>
      </c>
      <c r="C141" t="s">
        <v>10</v>
      </c>
      <c r="D141" s="41" t="s">
        <v>4</v>
      </c>
      <c r="E141" s="41">
        <v>1</v>
      </c>
      <c r="F141" s="47">
        <v>88.5</v>
      </c>
      <c r="G141" s="45">
        <v>88.5</v>
      </c>
      <c r="H141" s="41" t="s">
        <v>288</v>
      </c>
      <c r="I141" s="41" t="s">
        <v>289</v>
      </c>
      <c r="J141" s="46">
        <v>44434</v>
      </c>
    </row>
    <row r="142" spans="1:10" ht="15.75" x14ac:dyDescent="0.25">
      <c r="A142" s="41" t="s">
        <v>198</v>
      </c>
      <c r="B142" s="41">
        <v>116</v>
      </c>
      <c r="C142" t="s">
        <v>231</v>
      </c>
      <c r="D142" s="41" t="s">
        <v>4</v>
      </c>
      <c r="E142" s="41">
        <v>12</v>
      </c>
      <c r="F142" s="47">
        <v>4.54</v>
      </c>
      <c r="G142" s="45">
        <v>54.480000000000004</v>
      </c>
      <c r="H142" s="41" t="s">
        <v>463</v>
      </c>
      <c r="I142" s="41" t="s">
        <v>300</v>
      </c>
      <c r="J142" s="46">
        <v>44434</v>
      </c>
    </row>
    <row r="143" spans="1:10" ht="15.75" x14ac:dyDescent="0.25">
      <c r="A143" s="41" t="s">
        <v>198</v>
      </c>
      <c r="B143" s="41">
        <v>222</v>
      </c>
      <c r="C143" t="s">
        <v>85</v>
      </c>
      <c r="D143" s="41" t="s">
        <v>4</v>
      </c>
      <c r="E143" s="41">
        <v>1</v>
      </c>
      <c r="F143" s="47">
        <v>7.5755999999999997</v>
      </c>
      <c r="G143" s="45">
        <v>7.5755999999999997</v>
      </c>
      <c r="H143" s="41" t="s">
        <v>293</v>
      </c>
      <c r="I143" s="41" t="s">
        <v>294</v>
      </c>
      <c r="J143" s="46">
        <v>44434</v>
      </c>
    </row>
    <row r="144" spans="1:10" ht="15.75" x14ac:dyDescent="0.25">
      <c r="A144" s="41" t="s">
        <v>198</v>
      </c>
      <c r="B144" s="41">
        <v>243</v>
      </c>
      <c r="C144" t="s">
        <v>97</v>
      </c>
      <c r="D144" s="41" t="s">
        <v>4</v>
      </c>
      <c r="E144" s="41">
        <v>1</v>
      </c>
      <c r="F144" s="47">
        <v>158.59</v>
      </c>
      <c r="G144" s="45">
        <v>158.59</v>
      </c>
      <c r="H144" s="41" t="s">
        <v>290</v>
      </c>
      <c r="I144" s="41" t="s">
        <v>291</v>
      </c>
      <c r="J144" s="46">
        <v>44435</v>
      </c>
    </row>
    <row r="145" spans="1:10" ht="15.75" x14ac:dyDescent="0.25">
      <c r="A145" s="41" t="s">
        <v>198</v>
      </c>
      <c r="B145" s="41">
        <v>200</v>
      </c>
      <c r="C145" t="s">
        <v>71</v>
      </c>
      <c r="D145" s="41" t="s">
        <v>13</v>
      </c>
      <c r="E145" s="41">
        <v>1</v>
      </c>
      <c r="F145" s="47">
        <v>44.603999999999999</v>
      </c>
      <c r="G145" s="45">
        <v>44.603999999999999</v>
      </c>
      <c r="H145" s="41" t="s">
        <v>290</v>
      </c>
      <c r="I145" s="41" t="s">
        <v>291</v>
      </c>
      <c r="J145" s="46">
        <v>44435</v>
      </c>
    </row>
    <row r="146" spans="1:10" ht="15.75" x14ac:dyDescent="0.25">
      <c r="A146" s="41" t="s">
        <v>198</v>
      </c>
      <c r="B146" s="41">
        <v>212</v>
      </c>
      <c r="C146" t="s">
        <v>245</v>
      </c>
      <c r="D146" s="41" t="s">
        <v>4</v>
      </c>
      <c r="E146" s="41">
        <v>1</v>
      </c>
      <c r="F146" s="47">
        <v>170</v>
      </c>
      <c r="G146" s="45">
        <v>170</v>
      </c>
      <c r="H146" s="41" t="s">
        <v>288</v>
      </c>
      <c r="I146" s="41" t="s">
        <v>289</v>
      </c>
      <c r="J146" s="46">
        <v>44435</v>
      </c>
    </row>
    <row r="147" spans="1:10" ht="15.75" x14ac:dyDescent="0.25">
      <c r="A147" s="41" t="s">
        <v>198</v>
      </c>
      <c r="B147" s="41">
        <v>116</v>
      </c>
      <c r="C147" t="s">
        <v>231</v>
      </c>
      <c r="D147" s="41" t="s">
        <v>4</v>
      </c>
      <c r="E147" s="41">
        <v>2</v>
      </c>
      <c r="F147" s="47">
        <v>4.54</v>
      </c>
      <c r="G147" s="45">
        <v>9.08</v>
      </c>
      <c r="H147" s="41" t="s">
        <v>466</v>
      </c>
      <c r="I147" s="41" t="s">
        <v>307</v>
      </c>
      <c r="J147" s="46">
        <v>44438</v>
      </c>
    </row>
    <row r="148" spans="1:10" ht="15.75" x14ac:dyDescent="0.25">
      <c r="A148" s="41" t="s">
        <v>198</v>
      </c>
      <c r="B148" s="41">
        <v>116</v>
      </c>
      <c r="C148" t="s">
        <v>231</v>
      </c>
      <c r="D148" s="41" t="s">
        <v>4</v>
      </c>
      <c r="E148" s="41">
        <v>3</v>
      </c>
      <c r="F148" s="47">
        <v>4.54</v>
      </c>
      <c r="G148" s="45">
        <v>13.620000000000001</v>
      </c>
      <c r="H148" s="41" t="s">
        <v>467</v>
      </c>
      <c r="I148" s="41" t="s">
        <v>302</v>
      </c>
      <c r="J148" s="46">
        <v>44438</v>
      </c>
    </row>
    <row r="149" spans="1:10" ht="15.75" x14ac:dyDescent="0.25">
      <c r="A149" s="41" t="s">
        <v>198</v>
      </c>
      <c r="B149" s="41">
        <v>217</v>
      </c>
      <c r="C149" t="s">
        <v>79</v>
      </c>
      <c r="D149" s="41" t="s">
        <v>4</v>
      </c>
      <c r="E149" s="41">
        <v>1</v>
      </c>
      <c r="F149" s="47">
        <v>16.489999999999998</v>
      </c>
      <c r="G149" s="45">
        <v>16.489999999999998</v>
      </c>
      <c r="H149" s="41" t="s">
        <v>295</v>
      </c>
      <c r="I149" s="41" t="s">
        <v>456</v>
      </c>
      <c r="J149" s="46">
        <v>44438</v>
      </c>
    </row>
    <row r="150" spans="1:10" ht="15.75" x14ac:dyDescent="0.25">
      <c r="A150" s="41" t="s">
        <v>198</v>
      </c>
      <c r="B150" s="41">
        <v>267</v>
      </c>
      <c r="C150" t="s">
        <v>106</v>
      </c>
      <c r="D150" s="41" t="s">
        <v>4</v>
      </c>
      <c r="E150" s="41">
        <v>1</v>
      </c>
      <c r="F150" s="47">
        <v>194.7</v>
      </c>
      <c r="G150" s="45">
        <v>194.7</v>
      </c>
      <c r="H150" s="41" t="s">
        <v>295</v>
      </c>
      <c r="I150" s="41" t="s">
        <v>456</v>
      </c>
      <c r="J150" s="46">
        <v>44438</v>
      </c>
    </row>
    <row r="151" spans="1:10" ht="15.75" x14ac:dyDescent="0.25">
      <c r="A151" s="41" t="s">
        <v>280</v>
      </c>
      <c r="B151" s="48">
        <v>265</v>
      </c>
      <c r="C151" t="s">
        <v>195</v>
      </c>
      <c r="D151" s="41" t="s">
        <v>4</v>
      </c>
      <c r="E151" s="41">
        <v>1</v>
      </c>
      <c r="F151" s="47">
        <v>104.28</v>
      </c>
      <c r="G151" s="45">
        <v>104.28</v>
      </c>
      <c r="H151" s="41" t="s">
        <v>404</v>
      </c>
      <c r="I151" s="41" t="s">
        <v>402</v>
      </c>
      <c r="J151" s="46">
        <v>44438</v>
      </c>
    </row>
    <row r="152" spans="1:10" ht="15.75" x14ac:dyDescent="0.25">
      <c r="A152" s="41" t="s">
        <v>280</v>
      </c>
      <c r="B152" s="48">
        <v>266</v>
      </c>
      <c r="C152" t="s">
        <v>109</v>
      </c>
      <c r="D152" s="41" t="s">
        <v>4</v>
      </c>
      <c r="E152" s="41">
        <v>1</v>
      </c>
      <c r="F152" s="47">
        <v>104.28</v>
      </c>
      <c r="G152" s="45">
        <v>104.28</v>
      </c>
      <c r="H152" s="41" t="s">
        <v>404</v>
      </c>
      <c r="I152" s="41" t="s">
        <v>402</v>
      </c>
      <c r="J152" s="46">
        <v>44438</v>
      </c>
    </row>
    <row r="153" spans="1:10" ht="15.75" x14ac:dyDescent="0.25">
      <c r="A153" s="41" t="s">
        <v>280</v>
      </c>
      <c r="B153" s="41">
        <v>301</v>
      </c>
      <c r="C153" t="s">
        <v>190</v>
      </c>
      <c r="D153" s="41" t="s">
        <v>4</v>
      </c>
      <c r="E153" s="41">
        <v>1</v>
      </c>
      <c r="F153" s="47">
        <v>104.28</v>
      </c>
      <c r="G153" s="45">
        <v>104.28</v>
      </c>
      <c r="H153" s="41" t="s">
        <v>404</v>
      </c>
      <c r="I153" s="41" t="s">
        <v>402</v>
      </c>
      <c r="J153" s="46">
        <v>44438</v>
      </c>
    </row>
    <row r="154" spans="1:10" ht="15.75" x14ac:dyDescent="0.25">
      <c r="A154" s="41" t="s">
        <v>198</v>
      </c>
      <c r="B154" s="41">
        <v>222</v>
      </c>
      <c r="C154" t="s">
        <v>85</v>
      </c>
      <c r="D154" s="41" t="s">
        <v>4</v>
      </c>
      <c r="E154" s="41">
        <v>2</v>
      </c>
      <c r="F154" s="47">
        <v>7.58</v>
      </c>
      <c r="G154" s="45">
        <v>15.16</v>
      </c>
      <c r="H154" s="41" t="s">
        <v>404</v>
      </c>
      <c r="I154" s="41" t="s">
        <v>402</v>
      </c>
      <c r="J154" s="46">
        <v>44438</v>
      </c>
    </row>
    <row r="155" spans="1:10" ht="15.75" x14ac:dyDescent="0.25">
      <c r="A155" s="41" t="s">
        <v>198</v>
      </c>
      <c r="B155" s="41">
        <v>221</v>
      </c>
      <c r="C155" t="s">
        <v>83</v>
      </c>
      <c r="D155" s="41" t="s">
        <v>4</v>
      </c>
      <c r="E155" s="41">
        <v>2</v>
      </c>
      <c r="F155" s="47">
        <v>7.58</v>
      </c>
      <c r="G155" s="45">
        <v>15.16</v>
      </c>
      <c r="H155" s="41" t="s">
        <v>404</v>
      </c>
      <c r="I155" s="41" t="s">
        <v>402</v>
      </c>
      <c r="J155" s="46">
        <v>44438</v>
      </c>
    </row>
    <row r="156" spans="1:10" ht="15.75" x14ac:dyDescent="0.25">
      <c r="A156" s="41" t="s">
        <v>198</v>
      </c>
      <c r="B156" s="48">
        <v>224</v>
      </c>
      <c r="C156" t="s">
        <v>82</v>
      </c>
      <c r="D156" s="41" t="s">
        <v>4</v>
      </c>
      <c r="E156" s="41">
        <v>1</v>
      </c>
      <c r="F156" s="47">
        <v>10.62</v>
      </c>
      <c r="G156" s="45">
        <v>10.62</v>
      </c>
      <c r="H156" s="41" t="s">
        <v>404</v>
      </c>
      <c r="I156" s="41" t="s">
        <v>402</v>
      </c>
      <c r="J156" s="46">
        <v>44438</v>
      </c>
    </row>
    <row r="157" spans="1:10" ht="15.75" x14ac:dyDescent="0.25">
      <c r="A157" s="41" t="s">
        <v>198</v>
      </c>
      <c r="B157" s="48">
        <v>225</v>
      </c>
      <c r="C157" t="s">
        <v>84</v>
      </c>
      <c r="D157" s="41" t="s">
        <v>4</v>
      </c>
      <c r="E157" s="41">
        <v>1</v>
      </c>
      <c r="F157" s="47">
        <v>10.62</v>
      </c>
      <c r="G157" s="45">
        <v>10.62</v>
      </c>
      <c r="H157" s="41" t="s">
        <v>404</v>
      </c>
      <c r="I157" s="41" t="s">
        <v>402</v>
      </c>
      <c r="J157" s="46">
        <v>44438</v>
      </c>
    </row>
    <row r="158" spans="1:10" ht="15.75" x14ac:dyDescent="0.25">
      <c r="A158" s="41" t="s">
        <v>198</v>
      </c>
      <c r="B158" s="48">
        <v>116</v>
      </c>
      <c r="C158" t="s">
        <v>231</v>
      </c>
      <c r="D158" s="41" t="s">
        <v>4</v>
      </c>
      <c r="E158" s="41">
        <v>12</v>
      </c>
      <c r="F158" s="47">
        <v>4.54</v>
      </c>
      <c r="G158" s="45">
        <v>54.480000000000004</v>
      </c>
      <c r="H158" s="41" t="s">
        <v>404</v>
      </c>
      <c r="I158" s="41" t="s">
        <v>402</v>
      </c>
      <c r="J158" s="46">
        <v>44438</v>
      </c>
    </row>
    <row r="159" spans="1:10" ht="15.75" x14ac:dyDescent="0.25">
      <c r="A159" s="41" t="s">
        <v>198</v>
      </c>
      <c r="B159" s="48">
        <v>258</v>
      </c>
      <c r="C159" t="s">
        <v>104</v>
      </c>
      <c r="D159" s="41" t="s">
        <v>4</v>
      </c>
      <c r="E159" s="41">
        <v>1</v>
      </c>
      <c r="F159" s="47">
        <v>15.93</v>
      </c>
      <c r="G159" s="45">
        <v>15.93</v>
      </c>
      <c r="H159" s="41" t="s">
        <v>468</v>
      </c>
      <c r="I159" s="41" t="s">
        <v>469</v>
      </c>
      <c r="J159" s="46">
        <v>44438</v>
      </c>
    </row>
    <row r="160" spans="1:10" ht="15.75" x14ac:dyDescent="0.25">
      <c r="A160" s="41"/>
      <c r="B160" s="48"/>
      <c r="D160" s="41"/>
      <c r="E160" s="41"/>
      <c r="F160" s="51"/>
      <c r="G160" s="81">
        <f>SUBTOTAL(109,Tabla13[Valor])</f>
        <v>74111.785939999958</v>
      </c>
      <c r="H160" s="41"/>
      <c r="I160" s="41"/>
      <c r="J160" s="46"/>
    </row>
    <row r="161" spans="1:10" ht="15.75" x14ac:dyDescent="0.25">
      <c r="A161" s="41"/>
      <c r="B161" s="41"/>
      <c r="D161" s="41"/>
      <c r="E161" s="41"/>
      <c r="F161" s="47"/>
      <c r="G161" s="41"/>
      <c r="H161" s="41"/>
      <c r="I161" s="41"/>
      <c r="J161" s="46"/>
    </row>
    <row r="162" spans="1:10" ht="15.75" x14ac:dyDescent="0.25">
      <c r="A162" s="41"/>
      <c r="B162" s="41"/>
      <c r="D162" s="41"/>
      <c r="E162" s="41"/>
      <c r="F162" s="47"/>
      <c r="G162" s="41"/>
      <c r="H162" s="50"/>
      <c r="I162" s="41"/>
      <c r="J162" s="46"/>
    </row>
    <row r="163" spans="1:10" ht="15.75" x14ac:dyDescent="0.25">
      <c r="A163" s="41"/>
      <c r="B163" s="41"/>
      <c r="D163" s="41"/>
      <c r="E163" s="41"/>
      <c r="F163" s="47"/>
      <c r="G163" s="41"/>
      <c r="H163" s="41"/>
      <c r="I163" s="41"/>
      <c r="J163" s="46"/>
    </row>
    <row r="164" spans="1:10" ht="15.75" x14ac:dyDescent="0.25">
      <c r="A164" s="41"/>
      <c r="B164" s="41"/>
      <c r="D164" s="51"/>
      <c r="E164" s="41"/>
      <c r="F164" s="47"/>
      <c r="G164" s="50"/>
      <c r="H164" s="41"/>
      <c r="I164" s="41"/>
      <c r="J164" s="46"/>
    </row>
    <row r="165" spans="1:10" ht="15.75" x14ac:dyDescent="0.25">
      <c r="A165" s="41"/>
      <c r="B165" s="41"/>
      <c r="D165" s="41"/>
      <c r="E165" s="41"/>
      <c r="F165" s="47"/>
      <c r="G165" s="41"/>
      <c r="H165" s="41"/>
      <c r="I165" s="41"/>
      <c r="J165" s="46"/>
    </row>
    <row r="166" spans="1:10" ht="15.75" x14ac:dyDescent="0.25">
      <c r="A166" s="41"/>
      <c r="B166" s="41"/>
      <c r="D166" s="41"/>
      <c r="E166" s="41"/>
      <c r="F166" s="47"/>
      <c r="G166" s="41"/>
      <c r="H166" s="41"/>
      <c r="I166" s="41"/>
      <c r="J166" s="46"/>
    </row>
    <row r="167" spans="1:10" ht="15.75" x14ac:dyDescent="0.25">
      <c r="A167" s="41"/>
      <c r="B167" s="41"/>
      <c r="D167" s="41"/>
      <c r="E167" s="41"/>
      <c r="G167" s="41"/>
      <c r="H167" s="41"/>
      <c r="I167" s="41"/>
      <c r="J167" s="46"/>
    </row>
    <row r="168" spans="1:10" ht="15.75" x14ac:dyDescent="0.25">
      <c r="A168" s="41"/>
      <c r="B168" s="41"/>
      <c r="D168" s="41"/>
      <c r="E168" s="41"/>
      <c r="F168" s="47"/>
      <c r="G168" s="41"/>
      <c r="H168" s="41"/>
      <c r="I168" s="41"/>
      <c r="J168" s="46"/>
    </row>
    <row r="169" spans="1:10" ht="15.75" x14ac:dyDescent="0.25">
      <c r="A169" s="41"/>
      <c r="B169" s="41"/>
      <c r="D169" s="41"/>
      <c r="E169" s="41"/>
      <c r="F169" s="47"/>
      <c r="G169" s="41"/>
      <c r="H169" s="41"/>
      <c r="I169" s="41"/>
      <c r="J169" s="46"/>
    </row>
    <row r="170" spans="1:10" ht="15.75" x14ac:dyDescent="0.25">
      <c r="A170" s="41"/>
      <c r="B170" s="41"/>
      <c r="D170" s="41"/>
      <c r="E170" s="41"/>
      <c r="F170" s="47"/>
      <c r="G170" s="41"/>
      <c r="H170" s="41"/>
      <c r="I170" s="41"/>
      <c r="J170" s="46"/>
    </row>
    <row r="171" spans="1:10" ht="15.75" x14ac:dyDescent="0.25">
      <c r="A171" s="41"/>
      <c r="B171" s="41"/>
      <c r="D171" s="41"/>
      <c r="E171" s="41"/>
      <c r="F171" s="47"/>
      <c r="G171" s="41"/>
      <c r="H171" s="41"/>
      <c r="I171" s="41"/>
      <c r="J171" s="46"/>
    </row>
    <row r="172" spans="1:10" ht="15.75" x14ac:dyDescent="0.25">
      <c r="A172" s="41"/>
      <c r="B172" s="41"/>
      <c r="D172" s="41"/>
      <c r="E172" s="41"/>
      <c r="F172" s="47"/>
      <c r="G172" s="41"/>
      <c r="H172" s="41"/>
      <c r="I172" s="41"/>
      <c r="J172" s="46"/>
    </row>
    <row r="173" spans="1:10" ht="15.75" x14ac:dyDescent="0.25">
      <c r="A173" s="41"/>
      <c r="B173" s="41"/>
      <c r="D173" s="41"/>
      <c r="E173" s="41"/>
      <c r="F173" s="47"/>
      <c r="G173" s="41"/>
      <c r="H173" s="41"/>
      <c r="I173" s="41"/>
      <c r="J173" s="46"/>
    </row>
    <row r="174" spans="1:10" ht="15.75" x14ac:dyDescent="0.25">
      <c r="A174" s="41"/>
      <c r="B174" s="41"/>
      <c r="D174" s="41"/>
      <c r="E174" s="41"/>
      <c r="F174" s="47"/>
      <c r="G174" s="41"/>
      <c r="H174" s="41"/>
      <c r="I174" s="41"/>
      <c r="J174" s="46"/>
    </row>
    <row r="175" spans="1:10" ht="15.75" x14ac:dyDescent="0.25">
      <c r="A175" s="41"/>
      <c r="B175" s="41"/>
      <c r="D175" s="41"/>
      <c r="E175" s="41"/>
      <c r="F175" s="47"/>
      <c r="G175" s="41"/>
      <c r="H175" s="41"/>
      <c r="I175" s="41"/>
      <c r="J175" s="46"/>
    </row>
    <row r="176" spans="1:10" ht="15.75" x14ac:dyDescent="0.25">
      <c r="A176" s="41"/>
      <c r="B176" s="41"/>
      <c r="D176" s="41"/>
      <c r="E176" s="41"/>
      <c r="F176" s="47"/>
      <c r="G176" s="41"/>
      <c r="H176" s="41"/>
      <c r="I176" s="41"/>
      <c r="J176" s="46"/>
    </row>
    <row r="177" spans="1:10" ht="15.75" x14ac:dyDescent="0.25">
      <c r="A177" s="41"/>
      <c r="B177" s="41"/>
      <c r="D177" s="41"/>
      <c r="E177" s="41"/>
      <c r="F177" s="47"/>
      <c r="G177" s="41"/>
      <c r="H177" s="41"/>
      <c r="I177" s="41"/>
      <c r="J177" s="46"/>
    </row>
    <row r="178" spans="1:10" ht="15.75" x14ac:dyDescent="0.25">
      <c r="A178" s="41"/>
      <c r="B178" s="41"/>
      <c r="D178" s="41"/>
      <c r="E178" s="41"/>
      <c r="F178" s="47"/>
      <c r="G178" s="41"/>
      <c r="H178" s="41"/>
      <c r="I178" s="41"/>
      <c r="J178" s="46"/>
    </row>
    <row r="179" spans="1:10" ht="15.75" x14ac:dyDescent="0.25">
      <c r="A179" s="41"/>
      <c r="B179" s="41"/>
      <c r="D179" s="41"/>
      <c r="E179" s="41"/>
      <c r="F179" s="47"/>
      <c r="G179" s="41"/>
      <c r="H179" s="41"/>
      <c r="I179" s="41"/>
      <c r="J179" s="46"/>
    </row>
    <row r="180" spans="1:10" ht="15.75" x14ac:dyDescent="0.25">
      <c r="A180" s="41"/>
      <c r="B180" s="41"/>
      <c r="D180" s="41"/>
      <c r="E180" s="41"/>
      <c r="F180" s="47"/>
      <c r="G180" s="41"/>
      <c r="H180" s="41"/>
      <c r="I180" s="41"/>
      <c r="J180" s="46"/>
    </row>
    <row r="181" spans="1:10" ht="15.75" x14ac:dyDescent="0.25">
      <c r="A181" s="41"/>
      <c r="B181" s="41"/>
      <c r="D181" s="41"/>
      <c r="E181" s="41"/>
      <c r="F181" s="47"/>
      <c r="G181" s="41"/>
      <c r="H181" s="41"/>
      <c r="I181" s="41"/>
      <c r="J181" s="46"/>
    </row>
    <row r="182" spans="1:10" ht="15.75" x14ac:dyDescent="0.25">
      <c r="A182" s="41"/>
      <c r="B182" s="41"/>
      <c r="D182" s="41"/>
      <c r="E182" s="41"/>
      <c r="F182" s="47"/>
      <c r="G182" s="41"/>
      <c r="H182" s="41"/>
      <c r="I182" s="41"/>
      <c r="J182" s="46"/>
    </row>
    <row r="183" spans="1:10" ht="15.75" x14ac:dyDescent="0.25">
      <c r="A183" s="41"/>
      <c r="B183" s="41"/>
      <c r="D183" s="41"/>
      <c r="E183" s="41"/>
      <c r="F183" s="47"/>
      <c r="G183" s="41"/>
      <c r="H183" s="41"/>
      <c r="I183" s="41"/>
      <c r="J183" s="46"/>
    </row>
    <row r="184" spans="1:10" ht="15.75" x14ac:dyDescent="0.25">
      <c r="A184" s="41"/>
      <c r="B184" s="41"/>
      <c r="D184" s="41"/>
      <c r="E184" s="41"/>
      <c r="F184" s="47"/>
      <c r="G184" s="41"/>
      <c r="H184" s="41"/>
      <c r="I184" s="41"/>
      <c r="J184" s="46"/>
    </row>
    <row r="185" spans="1:10" ht="15.75" x14ac:dyDescent="0.25">
      <c r="A185" s="41"/>
      <c r="B185" s="41"/>
      <c r="D185" s="41"/>
      <c r="E185" s="41"/>
      <c r="F185" s="47"/>
      <c r="G185" s="41"/>
      <c r="H185" s="41"/>
      <c r="I185" s="41"/>
      <c r="J185" s="46"/>
    </row>
    <row r="186" spans="1:10" ht="15.75" x14ac:dyDescent="0.25">
      <c r="A186" s="41"/>
      <c r="B186" s="41"/>
      <c r="D186" s="41"/>
      <c r="E186" s="41"/>
      <c r="F186" s="47"/>
      <c r="G186" s="41"/>
      <c r="H186" s="41"/>
      <c r="I186" s="41"/>
      <c r="J186" s="46"/>
    </row>
    <row r="187" spans="1:10" ht="15.75" x14ac:dyDescent="0.25">
      <c r="A187" s="41"/>
      <c r="B187" s="41"/>
      <c r="D187" s="41"/>
      <c r="E187" s="41"/>
      <c r="F187" s="47"/>
      <c r="G187" s="41"/>
      <c r="H187" s="41"/>
      <c r="I187" s="41"/>
      <c r="J187" s="46"/>
    </row>
    <row r="188" spans="1:10" ht="15.75" x14ac:dyDescent="0.25">
      <c r="A188" s="41"/>
      <c r="B188" s="41"/>
      <c r="D188" s="41"/>
      <c r="E188" s="41"/>
      <c r="F188" s="47"/>
      <c r="G188" s="41"/>
      <c r="H188" s="41"/>
      <c r="I188" s="41"/>
      <c r="J188" s="46"/>
    </row>
    <row r="189" spans="1:10" ht="15.75" x14ac:dyDescent="0.25">
      <c r="A189" s="41"/>
      <c r="B189" s="41"/>
      <c r="D189" s="41"/>
      <c r="E189" s="41"/>
      <c r="F189" s="47"/>
      <c r="G189" s="41"/>
      <c r="H189" s="41"/>
      <c r="I189" s="41"/>
      <c r="J189" s="46"/>
    </row>
    <row r="190" spans="1:10" ht="15.75" x14ac:dyDescent="0.25">
      <c r="A190" s="41"/>
      <c r="B190" s="41"/>
      <c r="D190" s="41"/>
      <c r="E190" s="41"/>
      <c r="F190" s="47"/>
      <c r="G190" s="41"/>
      <c r="H190" s="41"/>
      <c r="I190" s="41"/>
      <c r="J190" s="46"/>
    </row>
    <row r="191" spans="1:10" ht="15.75" x14ac:dyDescent="0.25">
      <c r="A191" s="41"/>
      <c r="B191" s="41"/>
      <c r="D191" s="41"/>
      <c r="E191" s="41"/>
      <c r="F191" s="47"/>
      <c r="G191" s="41"/>
      <c r="H191" s="41"/>
      <c r="I191" s="41"/>
      <c r="J191" s="46"/>
    </row>
    <row r="192" spans="1:10" ht="15.75" x14ac:dyDescent="0.25">
      <c r="A192" s="41"/>
      <c r="B192" s="41"/>
      <c r="D192" s="41"/>
      <c r="E192" s="41"/>
      <c r="F192" s="47"/>
      <c r="G192" s="47"/>
      <c r="H192" s="41"/>
      <c r="I192" s="41"/>
      <c r="J192" s="46"/>
    </row>
    <row r="193" spans="1:10" ht="15.75" x14ac:dyDescent="0.25">
      <c r="A193" s="41"/>
      <c r="B193" s="41"/>
      <c r="D193" s="41"/>
      <c r="E193" s="41"/>
      <c r="F193" s="47"/>
      <c r="G193" s="41"/>
      <c r="H193" s="41"/>
      <c r="I193" s="41"/>
      <c r="J193" s="46"/>
    </row>
    <row r="194" spans="1:10" ht="15.75" x14ac:dyDescent="0.25">
      <c r="A194" s="41"/>
      <c r="B194" s="41"/>
      <c r="D194" s="41"/>
      <c r="E194" s="41"/>
      <c r="F194" s="47"/>
      <c r="G194" s="41"/>
      <c r="H194" s="41"/>
      <c r="I194" s="41"/>
      <c r="J194" s="46"/>
    </row>
    <row r="195" spans="1:10" ht="15.75" x14ac:dyDescent="0.25">
      <c r="A195" s="41"/>
      <c r="B195" s="41"/>
      <c r="D195" s="41"/>
      <c r="E195" s="41"/>
      <c r="F195" s="47"/>
      <c r="G195" s="41"/>
      <c r="H195" s="41"/>
      <c r="I195" s="41"/>
      <c r="J195" s="46"/>
    </row>
    <row r="196" spans="1:10" ht="15.75" x14ac:dyDescent="0.25">
      <c r="A196" s="41"/>
      <c r="B196" s="41"/>
      <c r="D196" s="41"/>
      <c r="E196" s="41"/>
      <c r="F196" s="47"/>
      <c r="G196" s="41"/>
      <c r="H196" s="41"/>
      <c r="I196" s="41"/>
      <c r="J196" s="46"/>
    </row>
    <row r="197" spans="1:10" ht="15.75" x14ac:dyDescent="0.25">
      <c r="A197" s="41"/>
      <c r="B197" s="41"/>
      <c r="D197" s="41"/>
      <c r="E197" s="41"/>
      <c r="F197" s="47"/>
      <c r="G197" s="41"/>
      <c r="H197" s="41"/>
      <c r="I197" s="41"/>
      <c r="J197" s="46"/>
    </row>
    <row r="198" spans="1:10" ht="15.75" x14ac:dyDescent="0.25">
      <c r="A198" s="41"/>
      <c r="B198" s="41"/>
      <c r="D198" s="41"/>
      <c r="E198" s="41"/>
      <c r="F198" s="47"/>
      <c r="G198" s="41"/>
      <c r="H198" s="41"/>
      <c r="I198" s="41"/>
      <c r="J198" s="46"/>
    </row>
    <row r="199" spans="1:10" ht="15.75" x14ac:dyDescent="0.25">
      <c r="A199" s="41"/>
      <c r="B199" s="41"/>
      <c r="D199" s="41"/>
      <c r="E199" s="41"/>
      <c r="F199" s="47"/>
      <c r="G199" s="41"/>
      <c r="H199" s="41"/>
      <c r="I199" s="41"/>
      <c r="J199" s="46"/>
    </row>
    <row r="200" spans="1:10" ht="15.75" x14ac:dyDescent="0.25">
      <c r="A200" s="41"/>
      <c r="B200" s="41"/>
      <c r="D200" s="41"/>
      <c r="E200" s="41"/>
      <c r="F200" s="47"/>
      <c r="G200" s="41"/>
      <c r="H200" s="41"/>
      <c r="I200" s="41"/>
      <c r="J200" s="46"/>
    </row>
    <row r="201" spans="1:10" ht="15.75" x14ac:dyDescent="0.25">
      <c r="A201" s="41"/>
      <c r="B201" s="41"/>
      <c r="D201" s="41"/>
      <c r="E201" s="41"/>
      <c r="F201" s="47"/>
      <c r="G201" s="41"/>
      <c r="H201" s="41"/>
      <c r="I201" s="41"/>
      <c r="J201" s="46"/>
    </row>
    <row r="202" spans="1:10" ht="15.75" x14ac:dyDescent="0.25">
      <c r="A202" s="41"/>
      <c r="B202" s="41"/>
      <c r="D202" s="41"/>
      <c r="E202" s="41"/>
      <c r="F202" s="47"/>
      <c r="G202" s="41"/>
      <c r="H202" s="41"/>
      <c r="I202" s="41"/>
      <c r="J202" s="46"/>
    </row>
    <row r="203" spans="1:10" ht="15.75" x14ac:dyDescent="0.25">
      <c r="A203" s="41"/>
      <c r="B203" s="41"/>
      <c r="D203" s="41"/>
      <c r="E203" s="41"/>
      <c r="F203" s="47"/>
      <c r="G203" s="41"/>
      <c r="H203" s="41"/>
      <c r="I203" s="41"/>
      <c r="J203" s="46"/>
    </row>
    <row r="204" spans="1:10" ht="15.75" x14ac:dyDescent="0.25">
      <c r="A204" s="41"/>
      <c r="B204" s="41"/>
      <c r="D204" s="41"/>
      <c r="E204" s="41"/>
      <c r="F204" s="47"/>
      <c r="G204" s="41"/>
      <c r="H204" s="41"/>
      <c r="I204" s="41"/>
      <c r="J204" s="46"/>
    </row>
    <row r="205" spans="1:10" ht="15.75" x14ac:dyDescent="0.25">
      <c r="A205" s="41"/>
      <c r="B205" s="41"/>
      <c r="D205" s="41"/>
      <c r="E205" s="41"/>
      <c r="F205" s="47"/>
      <c r="G205" s="41"/>
      <c r="H205" s="41"/>
      <c r="I205" s="41"/>
      <c r="J205" s="46"/>
    </row>
    <row r="206" spans="1:10" ht="15.75" x14ac:dyDescent="0.25">
      <c r="A206" s="41"/>
      <c r="B206" s="41"/>
      <c r="D206" s="41"/>
      <c r="E206" s="41"/>
      <c r="F206" s="47"/>
      <c r="G206" s="41"/>
      <c r="H206" s="41"/>
      <c r="I206" s="41"/>
      <c r="J206" s="46"/>
    </row>
    <row r="207" spans="1:10" ht="15.75" x14ac:dyDescent="0.25">
      <c r="A207" s="41"/>
      <c r="B207" s="41"/>
      <c r="D207" s="41"/>
      <c r="E207" s="41"/>
      <c r="F207" s="47"/>
      <c r="G207" s="41"/>
      <c r="H207" s="41"/>
      <c r="I207" s="41"/>
      <c r="J207" s="46"/>
    </row>
    <row r="208" spans="1:10" ht="15.75" x14ac:dyDescent="0.25">
      <c r="A208" s="41"/>
      <c r="B208" s="41"/>
      <c r="D208" s="41"/>
      <c r="E208" s="41"/>
      <c r="F208" s="47"/>
      <c r="G208" s="41"/>
      <c r="H208" s="41"/>
      <c r="I208" s="41"/>
      <c r="J208" s="46"/>
    </row>
    <row r="209" spans="1:10" ht="15.75" x14ac:dyDescent="0.25">
      <c r="A209" s="41"/>
      <c r="B209" s="41"/>
      <c r="D209" s="41"/>
      <c r="E209" s="41"/>
      <c r="F209" s="47"/>
      <c r="G209" s="41"/>
      <c r="H209" s="41"/>
      <c r="I209" s="41"/>
      <c r="J209" s="46"/>
    </row>
    <row r="210" spans="1:10" ht="15.75" x14ac:dyDescent="0.25">
      <c r="A210" s="41"/>
      <c r="B210" s="41"/>
      <c r="D210" s="41"/>
      <c r="E210" s="41"/>
      <c r="F210" s="47"/>
      <c r="G210" s="41"/>
      <c r="H210" s="41"/>
      <c r="I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1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1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1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1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1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1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7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7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1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1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1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7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7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7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7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7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1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7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7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1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7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7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1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1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1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1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1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1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1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7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1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7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7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1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1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7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1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7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7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7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1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1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7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7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7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1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1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1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1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1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1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1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1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1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1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1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1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1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1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1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1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1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1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1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1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1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1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1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1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1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1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1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1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1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1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1"/>
      <c r="H552" s="41"/>
      <c r="I552" s="41"/>
      <c r="J552" s="46"/>
    </row>
    <row r="553" spans="1:10" ht="15.75" x14ac:dyDescent="0.25">
      <c r="A553" s="41"/>
      <c r="B553" s="48"/>
      <c r="D553" s="41"/>
      <c r="E553" s="41"/>
      <c r="F553" s="47"/>
      <c r="G553" s="41"/>
      <c r="H553" s="41"/>
      <c r="I553" s="41"/>
      <c r="J553" s="46"/>
    </row>
    <row r="554" spans="1:10" ht="15.75" x14ac:dyDescent="0.25">
      <c r="A554" s="41"/>
      <c r="B554" s="48"/>
      <c r="D554" s="41"/>
      <c r="E554" s="41"/>
      <c r="F554" s="47"/>
      <c r="G554" s="41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1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1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1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1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1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1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1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1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1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1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1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1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1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1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1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1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1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1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1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1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1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1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1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1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1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1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1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1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1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1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1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1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1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1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1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1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1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1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1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1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1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1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1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1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1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1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1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1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1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1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1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1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1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1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1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1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1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1"/>
      <c r="H617" s="41"/>
      <c r="I617" s="41"/>
      <c r="J617" s="46"/>
    </row>
    <row r="618" spans="1:10" ht="15.75" x14ac:dyDescent="0.25">
      <c r="A618" s="41"/>
      <c r="B618" s="41"/>
      <c r="D618" s="41"/>
      <c r="E618" s="41"/>
      <c r="F618" s="47"/>
      <c r="G618" s="41"/>
      <c r="H618" s="41"/>
      <c r="I618" s="41"/>
      <c r="J618" s="46"/>
    </row>
    <row r="619" spans="1:10" ht="15.75" x14ac:dyDescent="0.25">
      <c r="A619" s="41"/>
      <c r="B619" s="41"/>
      <c r="D619" s="41"/>
      <c r="E619" s="41"/>
      <c r="F619" s="47"/>
      <c r="G619" s="41"/>
      <c r="H619" s="41"/>
      <c r="I619" s="41"/>
      <c r="J619" s="46"/>
    </row>
    <row r="620" spans="1:10" ht="15.75" x14ac:dyDescent="0.25">
      <c r="A620" s="41"/>
      <c r="B620" s="41"/>
      <c r="D620" s="41"/>
      <c r="E620" s="41"/>
      <c r="F620" s="47"/>
      <c r="G620" s="41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1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1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1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1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1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1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1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1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1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1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1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1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1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1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1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1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1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1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1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1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1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1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1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1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1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1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1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1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1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1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1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1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1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1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1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1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1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1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1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1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1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1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1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1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1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1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1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1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1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1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1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1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1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1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1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1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1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1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1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1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1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1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1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1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1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1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1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1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1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1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1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1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1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1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1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1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1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1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1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1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1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1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1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1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1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1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1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1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1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1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1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1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1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1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1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1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1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1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1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1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1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1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1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1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1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1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1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1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1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1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1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1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1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1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1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1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1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1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1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1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1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1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1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1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1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1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1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1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1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1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1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1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1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1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1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1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1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1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1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1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1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1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1"/>
      <c r="H774" s="41"/>
      <c r="I774" s="41"/>
      <c r="J774" s="46"/>
    </row>
    <row r="775" spans="1:10" ht="15.75" x14ac:dyDescent="0.25">
      <c r="A775" s="41"/>
      <c r="B775" s="48"/>
      <c r="D775" s="41"/>
      <c r="E775" s="41"/>
      <c r="F775" s="47"/>
      <c r="G775" s="41"/>
      <c r="H775" s="41"/>
      <c r="I775" s="41"/>
      <c r="J775" s="46"/>
    </row>
    <row r="776" spans="1:10" ht="15.75" x14ac:dyDescent="0.25">
      <c r="A776" s="41"/>
      <c r="B776" s="48"/>
      <c r="D776" s="41"/>
      <c r="E776" s="41"/>
      <c r="F776" s="47"/>
      <c r="G776" s="41"/>
      <c r="H776" s="41"/>
      <c r="I776" s="41"/>
      <c r="J776" s="46"/>
    </row>
    <row r="777" spans="1:10" ht="15.75" x14ac:dyDescent="0.25">
      <c r="A777" s="41"/>
      <c r="B777" s="48"/>
      <c r="D777" s="41"/>
      <c r="E777" s="41"/>
      <c r="F777" s="47"/>
      <c r="G777" s="41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1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1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1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1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1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1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1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1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1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1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1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1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1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1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1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1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1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1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1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1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1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1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1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1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1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1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1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1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1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1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1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1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1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1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1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1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1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1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1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1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1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1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1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1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1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1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1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1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1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1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1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1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1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1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1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1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1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1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1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1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1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1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1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1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1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1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1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1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1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1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1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1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1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1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1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1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1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1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1"/>
      <c r="H864" s="41"/>
      <c r="I864" s="41"/>
      <c r="J864" s="46"/>
    </row>
    <row r="865" spans="1:10" ht="15.75" x14ac:dyDescent="0.25">
      <c r="A865" s="41"/>
      <c r="B865" s="41"/>
      <c r="D865" s="41"/>
      <c r="E865" s="41"/>
      <c r="F865" s="47"/>
      <c r="G865" s="41"/>
      <c r="H865" s="41"/>
      <c r="I865" s="41"/>
      <c r="J865" s="46"/>
    </row>
    <row r="866" spans="1:10" ht="15.75" x14ac:dyDescent="0.25">
      <c r="A866" s="41"/>
      <c r="B866" s="41"/>
      <c r="D866" s="41"/>
      <c r="E866" s="41"/>
      <c r="F866" s="47"/>
      <c r="G866" s="41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1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1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1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1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1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1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1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1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1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1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1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1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1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1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1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1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1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1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1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1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1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1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1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1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1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1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1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1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1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1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1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1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1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1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1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1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1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1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1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1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1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1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1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1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1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1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1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1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1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1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1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1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1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1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1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1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1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1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1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1"/>
      <c r="H932" s="41"/>
      <c r="I932" s="41"/>
      <c r="J932" s="46"/>
    </row>
    <row r="933" spans="1:10" ht="15.75" x14ac:dyDescent="0.25">
      <c r="A933" s="41"/>
      <c r="B933" s="48"/>
      <c r="D933" s="41"/>
      <c r="E933" s="41"/>
      <c r="F933" s="47"/>
      <c r="G933" s="41"/>
      <c r="H933" s="41"/>
      <c r="I933" s="41"/>
      <c r="J933" s="46"/>
    </row>
    <row r="934" spans="1:10" ht="15.75" x14ac:dyDescent="0.25">
      <c r="A934" s="41"/>
      <c r="B934" s="48"/>
      <c r="D934" s="41"/>
      <c r="E934" s="41"/>
      <c r="F934" s="47"/>
      <c r="G934" s="41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1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1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1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1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1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1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1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1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1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1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1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1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1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1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1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1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1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1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1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1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1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1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1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1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1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1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1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1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1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1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1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1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1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1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1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1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1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1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1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1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1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1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1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1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1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1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1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1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1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1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1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1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1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1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1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1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1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1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1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1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1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1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1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1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1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1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1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1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1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1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1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1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1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1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1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1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1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1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1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1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1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1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1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1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1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1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1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1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1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1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1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1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1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1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1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1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1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1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1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1"/>
      <c r="H1042" s="41"/>
      <c r="I1042" s="41"/>
      <c r="J1042" s="46"/>
    </row>
    <row r="1043" spans="1:10" ht="15.75" x14ac:dyDescent="0.25">
      <c r="A1043" s="41"/>
      <c r="B1043" s="41"/>
      <c r="D1043" s="41"/>
      <c r="E1043" s="41"/>
      <c r="F1043" s="47"/>
      <c r="G1043" s="41"/>
      <c r="H1043" s="41"/>
      <c r="I1043" s="41"/>
      <c r="J1043" s="46"/>
    </row>
    <row r="1044" spans="1:10" ht="15.75" x14ac:dyDescent="0.25">
      <c r="A1044" s="41"/>
      <c r="B1044" s="41"/>
      <c r="D1044" s="41"/>
      <c r="E1044" s="41"/>
      <c r="F1044" s="47"/>
      <c r="G1044" s="41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1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1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1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1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1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1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1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1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1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1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1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1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1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1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1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1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1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1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1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1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1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1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1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1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1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1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1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1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1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1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1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1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1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1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1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1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1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1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1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1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1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1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1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1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1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1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1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1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1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1"/>
      <c r="H1096" s="41"/>
      <c r="I1096" s="41"/>
      <c r="J1096" s="46"/>
    </row>
    <row r="1097" spans="1:10" ht="15.75" x14ac:dyDescent="0.25">
      <c r="A1097" s="41"/>
      <c r="B1097" s="48"/>
      <c r="D1097" s="41"/>
      <c r="E1097" s="41"/>
      <c r="F1097" s="47"/>
      <c r="G1097" s="41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1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1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1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1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1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1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1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1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1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1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1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1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1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1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1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1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1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1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1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1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1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1"/>
      <c r="D1126" s="41"/>
      <c r="E1126" s="41"/>
      <c r="F1126" s="47"/>
      <c r="G1126" s="41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47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47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52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52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52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1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1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1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1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1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1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1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1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1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1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8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8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1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1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1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1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1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1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1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47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47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47"/>
      <c r="H1495" s="41"/>
      <c r="I1495" s="41"/>
      <c r="J1495" s="46"/>
    </row>
    <row r="1496" spans="1:10" ht="15.75" x14ac:dyDescent="0.25">
      <c r="A1496" s="41"/>
      <c r="B1496" s="41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1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41"/>
      <c r="D1498" s="41"/>
      <c r="E1498" s="41"/>
      <c r="F1498" s="47"/>
      <c r="G1498" s="47"/>
      <c r="H1498" s="41"/>
      <c r="I1498" s="41"/>
      <c r="J1498" s="46"/>
    </row>
    <row r="1499" spans="1:10" ht="15.75" x14ac:dyDescent="0.25">
      <c r="A1499" s="41"/>
      <c r="B1499" s="41"/>
      <c r="D1499" s="41"/>
      <c r="E1499" s="41"/>
      <c r="F1499" s="47"/>
      <c r="G1499" s="4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47"/>
      <c r="G1500" s="47"/>
      <c r="H1500" s="41"/>
      <c r="I1500" s="41"/>
      <c r="J1500" s="46"/>
    </row>
    <row r="1501" spans="1:10" ht="15.75" x14ac:dyDescent="0.25">
      <c r="A1501" s="41"/>
      <c r="B1501" s="41"/>
      <c r="D1501" s="41"/>
      <c r="E1501" s="41"/>
      <c r="F1501" s="47"/>
      <c r="G1501" s="4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47"/>
      <c r="G1502" s="47"/>
      <c r="H1502" s="41"/>
      <c r="I1502" s="41"/>
      <c r="J1502" s="46"/>
    </row>
    <row r="1503" spans="1:10" ht="15.75" x14ac:dyDescent="0.25">
      <c r="A1503" s="41"/>
      <c r="B1503" s="41"/>
      <c r="D1503" s="41"/>
      <c r="E1503" s="41"/>
      <c r="F1503" s="47"/>
      <c r="G1503" s="4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47"/>
      <c r="G1504" s="47"/>
      <c r="H1504" s="41"/>
      <c r="I1504" s="41"/>
      <c r="J1504" s="46"/>
    </row>
    <row r="1505" spans="1:10" ht="15.75" x14ac:dyDescent="0.25">
      <c r="A1505" s="41"/>
      <c r="B1505" s="41"/>
      <c r="D1505" s="41"/>
      <c r="E1505" s="41"/>
      <c r="F1505" s="47"/>
      <c r="G1505" s="47"/>
      <c r="H1505" s="41"/>
      <c r="I1505" s="41"/>
      <c r="J1505" s="46"/>
    </row>
    <row r="1506" spans="1:10" ht="15.75" x14ac:dyDescent="0.25">
      <c r="A1506" s="41"/>
      <c r="B1506" s="41"/>
      <c r="D1506" s="41"/>
      <c r="E1506" s="41"/>
      <c r="F1506" s="47"/>
      <c r="G1506" s="4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47"/>
      <c r="G1507" s="4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47"/>
      <c r="G1508" s="4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47"/>
      <c r="G1509" s="4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47"/>
      <c r="G1510" s="4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47"/>
      <c r="G1511" s="4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47"/>
      <c r="G1512" s="4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47"/>
      <c r="G1513" s="4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47"/>
      <c r="G1514" s="4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47"/>
      <c r="G1515" s="4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47"/>
      <c r="G1516" s="4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47"/>
      <c r="G1517" s="4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47"/>
      <c r="G1518" s="4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47"/>
      <c r="G1519" s="47"/>
      <c r="H1519" s="41"/>
      <c r="I1519" s="41"/>
      <c r="J1519" s="46"/>
    </row>
    <row r="1520" spans="1:10" ht="15.75" x14ac:dyDescent="0.25">
      <c r="A1520" s="41"/>
      <c r="B1520" s="41"/>
      <c r="D1520" s="41"/>
      <c r="E1520" s="41"/>
      <c r="F1520" s="47"/>
      <c r="G1520" s="47"/>
      <c r="H1520" s="41"/>
      <c r="I1520" s="41"/>
      <c r="J1520" s="46"/>
    </row>
    <row r="1521" spans="1:10" ht="15.75" x14ac:dyDescent="0.25">
      <c r="A1521" s="41"/>
      <c r="B1521" s="41"/>
      <c r="D1521" s="41"/>
      <c r="E1521" s="41"/>
      <c r="F1521" s="47"/>
      <c r="G1521" s="4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47"/>
      <c r="G1522" s="47"/>
      <c r="H1522" s="41"/>
      <c r="I1522" s="41"/>
      <c r="J1522" s="46"/>
    </row>
    <row r="1523" spans="1:10" ht="15.75" x14ac:dyDescent="0.25">
      <c r="A1523" s="41"/>
      <c r="B1523" s="41"/>
      <c r="D1523" s="41"/>
      <c r="E1523" s="41"/>
      <c r="F1523" s="47"/>
      <c r="G1523" s="47"/>
      <c r="H1523" s="41"/>
      <c r="I1523" s="41"/>
      <c r="J1523" s="46"/>
    </row>
    <row r="1524" spans="1:10" ht="15.75" x14ac:dyDescent="0.25">
      <c r="A1524" s="41"/>
      <c r="B1524" s="41"/>
      <c r="D1524" s="41"/>
      <c r="E1524" s="41"/>
      <c r="F1524" s="47"/>
      <c r="G1524" s="4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47"/>
      <c r="G1525" s="4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47"/>
      <c r="G1526" s="4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47"/>
      <c r="G1527" s="47"/>
      <c r="H1527" s="41"/>
      <c r="I1527" s="41"/>
      <c r="J1527" s="46"/>
    </row>
    <row r="1528" spans="1:10" ht="15.75" x14ac:dyDescent="0.25">
      <c r="A1528" s="41"/>
      <c r="B1528" s="41"/>
      <c r="D1528" s="41"/>
      <c r="E1528" s="41"/>
      <c r="F1528" s="47"/>
      <c r="G1528" s="4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47"/>
      <c r="G1529" s="4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47"/>
      <c r="G1530" s="4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47"/>
      <c r="G1531" s="4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47"/>
      <c r="G1532" s="4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47"/>
      <c r="G1533" s="4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47"/>
      <c r="G1534" s="4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47"/>
      <c r="G1535" s="4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47"/>
      <c r="G1536" s="4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47"/>
      <c r="G1537" s="4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47"/>
      <c r="G1538" s="4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47"/>
      <c r="G1539" s="47"/>
      <c r="H1539" s="41"/>
      <c r="I1539" s="41"/>
      <c r="J1539" s="46"/>
    </row>
    <row r="1540" spans="1:10" ht="15.75" x14ac:dyDescent="0.25">
      <c r="A1540" s="41"/>
      <c r="B1540" s="41"/>
      <c r="D1540" s="41"/>
      <c r="E1540" s="41"/>
      <c r="F1540" s="47"/>
      <c r="G1540" s="4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47"/>
      <c r="G1541" s="4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47"/>
      <c r="G1542" s="4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47"/>
      <c r="G1543" s="47"/>
      <c r="H1543" s="41"/>
      <c r="I1543" s="41"/>
      <c r="J1543" s="46"/>
    </row>
    <row r="1544" spans="1:10" ht="15.75" x14ac:dyDescent="0.25">
      <c r="A1544" s="41"/>
      <c r="B1544" s="41"/>
      <c r="D1544" s="41"/>
      <c r="E1544" s="41"/>
      <c r="F1544" s="47"/>
      <c r="G1544" s="4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47"/>
      <c r="G1545" s="4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47"/>
      <c r="G1546" s="4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47"/>
      <c r="G1547" s="4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47"/>
      <c r="G1548" s="4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47"/>
      <c r="G1549" s="4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47"/>
      <c r="G1550" s="4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47"/>
      <c r="G1551" s="47"/>
      <c r="H1551" s="41"/>
      <c r="I1551" s="41"/>
      <c r="J1551" s="46"/>
    </row>
    <row r="1552" spans="1:10" ht="15.75" x14ac:dyDescent="0.25">
      <c r="A1552" s="41"/>
      <c r="B1552" s="41"/>
      <c r="D1552" s="41"/>
      <c r="E1552" s="41"/>
      <c r="F1552" s="47"/>
      <c r="G1552" s="47"/>
      <c r="H1552" s="41"/>
      <c r="I1552" s="41"/>
      <c r="J1552" s="46"/>
    </row>
    <row r="1553" spans="1:10" ht="15.75" x14ac:dyDescent="0.25">
      <c r="A1553" s="41"/>
      <c r="B1553" s="41"/>
      <c r="D1553" s="41"/>
      <c r="E1553" s="41"/>
      <c r="F1553" s="47"/>
      <c r="G1553" s="47"/>
      <c r="H1553" s="41"/>
      <c r="I1553" s="41"/>
      <c r="J1553" s="46"/>
    </row>
    <row r="1554" spans="1:10" ht="15.75" x14ac:dyDescent="0.25">
      <c r="A1554" s="41"/>
      <c r="B1554" s="41"/>
      <c r="D1554" s="41"/>
      <c r="E1554" s="41"/>
      <c r="F1554" s="47"/>
      <c r="G1554" s="47"/>
      <c r="H1554" s="41"/>
      <c r="I1554" s="41"/>
      <c r="J1554" s="46"/>
    </row>
    <row r="1555" spans="1:10" ht="15.75" x14ac:dyDescent="0.25">
      <c r="A1555" s="41"/>
      <c r="B1555" s="41"/>
      <c r="D1555" s="41"/>
      <c r="E1555" s="41"/>
      <c r="F1555" s="47"/>
      <c r="G1555" s="47"/>
      <c r="H1555" s="41"/>
      <c r="I1555" s="41"/>
      <c r="J1555" s="46"/>
    </row>
    <row r="1556" spans="1:10" ht="15.75" x14ac:dyDescent="0.25">
      <c r="A1556" s="41"/>
      <c r="B1556" s="41"/>
      <c r="D1556" s="41"/>
      <c r="E1556" s="41"/>
      <c r="F1556" s="47"/>
      <c r="G1556" s="47"/>
      <c r="H1556" s="41"/>
      <c r="I1556" s="41"/>
      <c r="J1556" s="46"/>
    </row>
    <row r="1557" spans="1:10" ht="15.75" x14ac:dyDescent="0.25">
      <c r="A1557" s="41"/>
      <c r="B1557" s="41"/>
      <c r="D1557" s="41"/>
      <c r="E1557" s="41"/>
      <c r="F1557" s="47"/>
      <c r="G1557" s="47"/>
      <c r="H1557" s="41"/>
      <c r="I1557" s="41"/>
      <c r="J1557" s="46"/>
    </row>
    <row r="1558" spans="1:10" ht="15.75" x14ac:dyDescent="0.25">
      <c r="A1558" s="41"/>
      <c r="B1558" s="41"/>
      <c r="D1558" s="41"/>
      <c r="E1558" s="41"/>
      <c r="F1558" s="47"/>
      <c r="G1558" s="47"/>
      <c r="H1558" s="41"/>
      <c r="I1558" s="41"/>
      <c r="J1558" s="46"/>
    </row>
    <row r="1559" spans="1:10" ht="15.75" x14ac:dyDescent="0.25">
      <c r="A1559" s="41"/>
      <c r="B1559" s="41"/>
      <c r="D1559" s="41"/>
      <c r="E1559" s="41"/>
      <c r="F1559" s="47"/>
      <c r="G1559" s="47"/>
      <c r="H1559" s="41"/>
      <c r="I1559" s="41"/>
      <c r="J1559" s="46"/>
    </row>
    <row r="1560" spans="1:10" ht="15.75" x14ac:dyDescent="0.25">
      <c r="A1560" s="41"/>
      <c r="B1560" s="41"/>
      <c r="D1560" s="41"/>
      <c r="E1560" s="41"/>
      <c r="F1560" s="47"/>
      <c r="G1560" s="47"/>
      <c r="H1560" s="41"/>
      <c r="I1560" s="41"/>
      <c r="J1560" s="46"/>
    </row>
    <row r="1561" spans="1:10" ht="15.75" x14ac:dyDescent="0.25">
      <c r="A1561" s="41"/>
      <c r="B1561" s="41"/>
      <c r="D1561" s="41"/>
      <c r="E1561" s="41"/>
      <c r="F1561" s="47"/>
      <c r="G1561" s="47"/>
      <c r="H1561" s="41"/>
      <c r="I1561" s="41"/>
      <c r="J1561" s="46"/>
    </row>
    <row r="1562" spans="1:10" ht="15.75" x14ac:dyDescent="0.25">
      <c r="A1562" s="41"/>
      <c r="B1562" s="41"/>
      <c r="D1562" s="41"/>
      <c r="E1562" s="41"/>
      <c r="F1562" s="47"/>
      <c r="G1562" s="47"/>
      <c r="H1562" s="41"/>
      <c r="I1562" s="41"/>
      <c r="J1562" s="46"/>
    </row>
    <row r="1563" spans="1:10" ht="15.75" x14ac:dyDescent="0.25">
      <c r="A1563" s="41"/>
      <c r="B1563" s="41"/>
      <c r="D1563" s="41"/>
      <c r="E1563" s="41"/>
      <c r="F1563" s="47"/>
      <c r="G1563" s="47"/>
      <c r="H1563" s="41"/>
      <c r="I1563" s="41"/>
      <c r="J1563" s="46"/>
    </row>
    <row r="1564" spans="1:10" ht="15.75" x14ac:dyDescent="0.25">
      <c r="A1564" s="41"/>
      <c r="B1564" s="41"/>
      <c r="D1564" s="41"/>
      <c r="E1564" s="41"/>
      <c r="F1564" s="47"/>
      <c r="G1564" s="47"/>
      <c r="H1564" s="41"/>
      <c r="I1564" s="41"/>
      <c r="J1564" s="46"/>
    </row>
    <row r="1565" spans="1:10" ht="15.75" x14ac:dyDescent="0.25">
      <c r="A1565" s="41"/>
      <c r="B1565" s="41"/>
      <c r="D1565" s="41"/>
      <c r="E1565" s="41"/>
      <c r="F1565" s="47"/>
      <c r="G1565" s="47"/>
      <c r="H1565" s="41"/>
      <c r="I1565" s="41"/>
      <c r="J1565" s="46"/>
    </row>
    <row r="1566" spans="1:10" ht="15.75" x14ac:dyDescent="0.25">
      <c r="A1566" s="41"/>
      <c r="B1566" s="41"/>
      <c r="D1566" s="41"/>
      <c r="E1566" s="41"/>
      <c r="F1566" s="47"/>
      <c r="G1566" s="47"/>
      <c r="H1566" s="41"/>
      <c r="I1566" s="41"/>
      <c r="J1566" s="46"/>
    </row>
    <row r="1567" spans="1:10" ht="15.75" x14ac:dyDescent="0.25">
      <c r="A1567" s="41"/>
      <c r="B1567" s="41"/>
      <c r="D1567" s="41"/>
      <c r="E1567" s="41"/>
      <c r="F1567" s="47"/>
      <c r="G1567" s="47"/>
      <c r="H1567" s="41"/>
      <c r="I1567" s="41"/>
      <c r="J1567" s="46"/>
    </row>
    <row r="1568" spans="1:10" ht="15.75" x14ac:dyDescent="0.25">
      <c r="A1568" s="41"/>
      <c r="B1568" s="41"/>
      <c r="D1568" s="41"/>
      <c r="E1568" s="41"/>
      <c r="F1568" s="47"/>
      <c r="G1568" s="47"/>
      <c r="H1568" s="41"/>
      <c r="I1568" s="41"/>
      <c r="J1568" s="46"/>
    </row>
    <row r="1569" spans="1:10" ht="15.75" x14ac:dyDescent="0.25">
      <c r="A1569" s="41"/>
      <c r="B1569" s="41"/>
      <c r="D1569" s="41"/>
      <c r="E1569" s="41"/>
      <c r="F1569" s="47"/>
      <c r="G1569" s="47"/>
      <c r="H1569" s="41"/>
      <c r="I1569" s="41"/>
      <c r="J1569" s="46"/>
    </row>
    <row r="1570" spans="1:10" ht="15.75" x14ac:dyDescent="0.25">
      <c r="A1570" s="41"/>
      <c r="B1570" s="41"/>
      <c r="D1570" s="41"/>
      <c r="E1570" s="41"/>
      <c r="F1570" s="47"/>
      <c r="G1570" s="47"/>
      <c r="H1570" s="41"/>
      <c r="I1570" s="41"/>
      <c r="J1570" s="46"/>
    </row>
    <row r="1571" spans="1:10" ht="15.75" x14ac:dyDescent="0.25">
      <c r="A1571" s="41"/>
      <c r="B1571" s="41"/>
      <c r="D1571" s="41"/>
      <c r="E1571" s="41"/>
      <c r="F1571" s="47"/>
      <c r="G1571" s="47"/>
      <c r="H1571" s="41"/>
      <c r="I1571" s="41"/>
      <c r="J1571" s="46"/>
    </row>
    <row r="1572" spans="1:10" ht="15.75" x14ac:dyDescent="0.25">
      <c r="A1572" s="41"/>
      <c r="B1572" s="41"/>
      <c r="D1572" s="41"/>
      <c r="E1572" s="41"/>
      <c r="F1572" s="47"/>
      <c r="G1572" s="47"/>
      <c r="H1572" s="41"/>
      <c r="I1572" s="41"/>
      <c r="J1572" s="46"/>
    </row>
    <row r="1573" spans="1:10" ht="15.75" x14ac:dyDescent="0.25">
      <c r="A1573" s="41"/>
      <c r="B1573" s="41"/>
      <c r="D1573" s="41"/>
      <c r="E1573" s="41"/>
      <c r="F1573" s="47"/>
      <c r="G1573" s="47"/>
      <c r="H1573" s="41"/>
      <c r="I1573" s="41"/>
      <c r="J1573" s="46"/>
    </row>
    <row r="1574" spans="1:10" ht="15.75" x14ac:dyDescent="0.25">
      <c r="A1574" s="41"/>
      <c r="B1574" s="41"/>
      <c r="D1574" s="41"/>
      <c r="E1574" s="41"/>
      <c r="F1574" s="47"/>
      <c r="G1574" s="47"/>
      <c r="H1574" s="41"/>
      <c r="I1574" s="41"/>
      <c r="J1574" s="46"/>
    </row>
    <row r="1575" spans="1:10" ht="15.75" x14ac:dyDescent="0.25">
      <c r="A1575" s="41"/>
      <c r="B1575" s="41"/>
      <c r="D1575" s="41"/>
      <c r="E1575" s="41"/>
      <c r="F1575" s="47"/>
      <c r="G1575" s="47"/>
      <c r="H1575" s="41"/>
      <c r="I1575" s="41"/>
      <c r="J1575" s="46"/>
    </row>
    <row r="1576" spans="1:10" ht="15.75" x14ac:dyDescent="0.25">
      <c r="A1576" s="41"/>
      <c r="B1576" s="41"/>
      <c r="D1576" s="41"/>
      <c r="E1576" s="41"/>
      <c r="F1576" s="47"/>
      <c r="G1576" s="47"/>
      <c r="H1576" s="41"/>
      <c r="I1576" s="41"/>
      <c r="J1576" s="46"/>
    </row>
    <row r="1577" spans="1:10" ht="15.75" x14ac:dyDescent="0.25">
      <c r="A1577" s="41"/>
      <c r="B1577" s="41"/>
      <c r="D1577" s="41"/>
      <c r="E1577" s="41"/>
      <c r="F1577" s="47"/>
      <c r="G1577" s="47"/>
      <c r="H1577" s="41"/>
      <c r="I1577" s="41"/>
      <c r="J1577" s="46"/>
    </row>
    <row r="1578" spans="1:10" ht="15.75" x14ac:dyDescent="0.25">
      <c r="A1578" s="41"/>
      <c r="B1578" s="41"/>
      <c r="D1578" s="41"/>
      <c r="E1578" s="41"/>
      <c r="F1578" s="47"/>
      <c r="G1578" s="47"/>
      <c r="H1578" s="41"/>
      <c r="I1578" s="41"/>
      <c r="J1578" s="46"/>
    </row>
    <row r="1579" spans="1:10" ht="15.75" x14ac:dyDescent="0.25">
      <c r="A1579" s="41"/>
      <c r="B1579" s="41"/>
      <c r="D1579" s="41"/>
      <c r="E1579" s="41"/>
      <c r="F1579" s="47"/>
      <c r="G1579" s="47"/>
      <c r="H1579" s="41"/>
      <c r="I1579" s="41"/>
      <c r="J1579" s="46"/>
    </row>
    <row r="1580" spans="1:10" ht="15.75" x14ac:dyDescent="0.25">
      <c r="A1580" s="41"/>
      <c r="B1580" s="41"/>
      <c r="D1580" s="41"/>
      <c r="E1580" s="41"/>
      <c r="F1580" s="47"/>
      <c r="G1580" s="47"/>
      <c r="H1580" s="41"/>
      <c r="I1580" s="41"/>
      <c r="J1580" s="46"/>
    </row>
    <row r="1581" spans="1:10" ht="15.75" x14ac:dyDescent="0.25">
      <c r="A1581" s="41"/>
      <c r="B1581" s="41"/>
      <c r="D1581" s="41"/>
      <c r="E1581" s="41"/>
      <c r="F1581" s="47"/>
      <c r="G1581" s="47"/>
      <c r="H1581" s="41"/>
      <c r="I1581" s="41"/>
      <c r="J1581" s="46"/>
    </row>
    <row r="1582" spans="1:10" ht="15.75" x14ac:dyDescent="0.25">
      <c r="A1582" s="41"/>
      <c r="B1582" s="41"/>
      <c r="D1582" s="41"/>
      <c r="E1582" s="41"/>
      <c r="F1582" s="47"/>
      <c r="G1582" s="47"/>
      <c r="H1582" s="41"/>
      <c r="I1582" s="41"/>
      <c r="J1582" s="46"/>
    </row>
    <row r="1583" spans="1:10" ht="15.75" x14ac:dyDescent="0.25">
      <c r="A1583" s="41"/>
      <c r="B1583" s="41"/>
      <c r="D1583" s="41"/>
      <c r="E1583" s="41"/>
      <c r="F1583" s="47"/>
      <c r="G1583" s="47"/>
      <c r="H1583" s="41"/>
      <c r="I1583" s="41"/>
      <c r="J1583" s="46"/>
    </row>
    <row r="1584" spans="1:10" ht="15.75" x14ac:dyDescent="0.25">
      <c r="A1584" s="41"/>
      <c r="B1584" s="41"/>
      <c r="D1584" s="41"/>
      <c r="E1584" s="41"/>
      <c r="F1584" s="47"/>
      <c r="G1584" s="47"/>
      <c r="H1584" s="41"/>
      <c r="I1584" s="41"/>
      <c r="J1584" s="46"/>
    </row>
    <row r="1585" spans="1:10" ht="15.75" x14ac:dyDescent="0.25">
      <c r="A1585" s="41"/>
      <c r="B1585" s="41"/>
      <c r="D1585" s="41"/>
      <c r="E1585" s="41"/>
      <c r="F1585" s="47"/>
      <c r="G1585" s="47"/>
      <c r="H1585" s="41"/>
      <c r="I1585" s="41"/>
      <c r="J1585" s="46"/>
    </row>
    <row r="1586" spans="1:10" ht="15.75" x14ac:dyDescent="0.25">
      <c r="A1586" s="41"/>
      <c r="B1586" s="41"/>
      <c r="D1586" s="41"/>
      <c r="E1586" s="41"/>
      <c r="F1586" s="47"/>
      <c r="G1586" s="47"/>
      <c r="H1586" s="41"/>
      <c r="I1586" s="41"/>
      <c r="J1586" s="46"/>
    </row>
    <row r="1587" spans="1:10" ht="15.75" x14ac:dyDescent="0.25">
      <c r="A1587" s="41"/>
      <c r="B1587" s="41"/>
      <c r="D1587" s="41"/>
      <c r="E1587" s="41"/>
      <c r="F1587" s="47"/>
      <c r="G1587" s="47"/>
      <c r="H1587" s="41"/>
      <c r="I1587" s="41"/>
      <c r="J1587" s="46"/>
    </row>
    <row r="1588" spans="1:10" ht="15.75" x14ac:dyDescent="0.25">
      <c r="A1588" s="41"/>
      <c r="B1588" s="41"/>
      <c r="D1588" s="41"/>
      <c r="E1588" s="41"/>
      <c r="F1588" s="47"/>
      <c r="G1588" s="47"/>
      <c r="H1588" s="41"/>
      <c r="I1588" s="41"/>
      <c r="J1588" s="46"/>
    </row>
    <row r="1589" spans="1:10" ht="15.75" x14ac:dyDescent="0.25">
      <c r="A1589" s="41"/>
      <c r="B1589" s="41"/>
      <c r="D1589" s="41"/>
      <c r="E1589" s="41"/>
      <c r="F1589" s="47"/>
      <c r="G1589" s="47"/>
      <c r="H1589" s="41"/>
      <c r="I1589" s="41"/>
      <c r="J1589" s="46"/>
    </row>
    <row r="1590" spans="1:10" ht="15.75" x14ac:dyDescent="0.25">
      <c r="A1590" s="41"/>
      <c r="B1590" s="41"/>
      <c r="D1590" s="41"/>
      <c r="E1590" s="41"/>
      <c r="F1590" s="47"/>
      <c r="G1590" s="47"/>
      <c r="H1590" s="41"/>
      <c r="I1590" s="41"/>
      <c r="J1590" s="46"/>
    </row>
    <row r="1591" spans="1:10" ht="15.75" x14ac:dyDescent="0.25">
      <c r="A1591" s="41"/>
      <c r="B1591" s="41"/>
      <c r="D1591" s="41"/>
      <c r="E1591" s="41"/>
      <c r="F1591" s="47"/>
      <c r="G1591" s="47"/>
      <c r="H1591" s="41"/>
      <c r="I1591" s="41"/>
      <c r="J1591" s="46"/>
    </row>
    <row r="1592" spans="1:10" ht="15.75" x14ac:dyDescent="0.25">
      <c r="A1592" s="41"/>
      <c r="B1592" s="41"/>
      <c r="D1592" s="41"/>
      <c r="E1592" s="41"/>
      <c r="F1592" s="47"/>
      <c r="G1592" s="47"/>
      <c r="H1592" s="41"/>
      <c r="I1592" s="41"/>
      <c r="J1592" s="46"/>
    </row>
    <row r="1593" spans="1:10" ht="15.75" x14ac:dyDescent="0.25">
      <c r="A1593" s="41"/>
      <c r="B1593" s="41"/>
      <c r="D1593" s="41"/>
      <c r="E1593" s="41"/>
      <c r="F1593" s="47"/>
      <c r="G1593" s="47"/>
      <c r="H1593" s="41"/>
      <c r="I1593" s="41"/>
      <c r="J1593" s="46"/>
    </row>
    <row r="1594" spans="1:10" ht="15.75" x14ac:dyDescent="0.25">
      <c r="A1594" s="41"/>
      <c r="B1594" s="41"/>
      <c r="D1594" s="41"/>
      <c r="E1594" s="41"/>
      <c r="F1594" s="47"/>
      <c r="G1594" s="47"/>
      <c r="H1594" s="41"/>
      <c r="I1594" s="41"/>
      <c r="J1594" s="46"/>
    </row>
    <row r="1595" spans="1:10" ht="15.75" x14ac:dyDescent="0.25">
      <c r="A1595" s="41"/>
      <c r="B1595" s="41"/>
      <c r="D1595" s="41"/>
      <c r="E1595" s="41"/>
      <c r="F1595" s="47"/>
      <c r="G1595" s="47"/>
      <c r="H1595" s="41"/>
      <c r="I1595" s="41"/>
      <c r="J1595" s="46"/>
    </row>
    <row r="1596" spans="1:10" ht="15.75" x14ac:dyDescent="0.25">
      <c r="A1596" s="41"/>
      <c r="B1596" s="41"/>
      <c r="D1596" s="41"/>
      <c r="E1596" s="41"/>
      <c r="F1596" s="47"/>
      <c r="G1596" s="47"/>
      <c r="H1596" s="41"/>
      <c r="I1596" s="41"/>
      <c r="J1596" s="46"/>
    </row>
    <row r="1597" spans="1:10" ht="15.75" x14ac:dyDescent="0.25">
      <c r="A1597" s="41"/>
      <c r="B1597" s="41"/>
      <c r="D1597" s="41"/>
      <c r="E1597" s="41"/>
      <c r="F1597" s="47"/>
      <c r="G1597" s="47"/>
      <c r="H1597" s="41"/>
      <c r="I1597" s="41"/>
      <c r="J1597" s="46"/>
    </row>
    <row r="1598" spans="1:10" ht="15.75" x14ac:dyDescent="0.25">
      <c r="A1598" s="41"/>
      <c r="B1598" s="41"/>
      <c r="D1598" s="41"/>
      <c r="E1598" s="41"/>
      <c r="F1598" s="47"/>
      <c r="G1598" s="47"/>
      <c r="H1598" s="41"/>
      <c r="I1598" s="41"/>
      <c r="J1598" s="46"/>
    </row>
    <row r="1599" spans="1:10" ht="15.75" x14ac:dyDescent="0.25">
      <c r="A1599" s="41"/>
      <c r="B1599" s="41"/>
      <c r="D1599" s="41"/>
      <c r="E1599" s="41"/>
      <c r="F1599" s="47"/>
      <c r="G1599" s="47"/>
      <c r="H1599" s="41"/>
      <c r="I1599" s="41"/>
      <c r="J1599" s="46"/>
    </row>
    <row r="1600" spans="1:10" ht="15.75" x14ac:dyDescent="0.25">
      <c r="A1600" s="41"/>
      <c r="B1600" s="41"/>
      <c r="D1600" s="41"/>
      <c r="E1600" s="41"/>
      <c r="F1600" s="47"/>
      <c r="G1600" s="47"/>
      <c r="H1600" s="41"/>
      <c r="I1600" s="41"/>
      <c r="J1600" s="46"/>
    </row>
    <row r="1601" spans="1:10" ht="15.75" x14ac:dyDescent="0.25">
      <c r="A1601" s="41"/>
      <c r="B1601" s="41"/>
      <c r="D1601" s="41"/>
      <c r="E1601" s="41"/>
      <c r="F1601" s="47"/>
      <c r="G1601" s="47"/>
      <c r="H1601" s="41"/>
      <c r="I1601" s="41"/>
      <c r="J1601" s="46"/>
    </row>
    <row r="1602" spans="1:10" ht="15.75" x14ac:dyDescent="0.25">
      <c r="A1602" s="41"/>
      <c r="B1602" s="41"/>
      <c r="D1602" s="41"/>
      <c r="E1602" s="41"/>
      <c r="F1602" s="47"/>
      <c r="G1602" s="47"/>
      <c r="H1602" s="41"/>
      <c r="I1602" s="41"/>
      <c r="J1602" s="46"/>
    </row>
    <row r="1603" spans="1:10" ht="15.75" x14ac:dyDescent="0.25">
      <c r="A1603" s="41"/>
      <c r="B1603" s="41"/>
      <c r="D1603" s="41"/>
      <c r="E1603" s="41"/>
      <c r="F1603" s="47"/>
      <c r="G1603" s="47"/>
      <c r="H1603" s="41"/>
      <c r="I1603" s="41"/>
      <c r="J1603" s="46"/>
    </row>
    <row r="1604" spans="1:10" ht="15.75" x14ac:dyDescent="0.25">
      <c r="A1604" s="41"/>
      <c r="B1604" s="41"/>
      <c r="D1604" s="41"/>
      <c r="E1604" s="41"/>
      <c r="F1604" s="47"/>
      <c r="G1604" s="47"/>
      <c r="H1604" s="41"/>
      <c r="I1604" s="41"/>
      <c r="J1604" s="46"/>
    </row>
    <row r="1605" spans="1:10" ht="15.75" x14ac:dyDescent="0.25">
      <c r="A1605" s="41"/>
      <c r="B1605" s="41"/>
      <c r="D1605" s="41"/>
      <c r="E1605" s="41"/>
      <c r="F1605" s="47"/>
      <c r="G1605" s="47"/>
      <c r="H1605" s="41"/>
      <c r="I1605" s="41"/>
      <c r="J1605" s="46"/>
    </row>
    <row r="1606" spans="1:10" ht="15.75" x14ac:dyDescent="0.25">
      <c r="A1606" s="41"/>
      <c r="B1606" s="41"/>
      <c r="D1606" s="41"/>
      <c r="E1606" s="41"/>
      <c r="F1606" s="47"/>
      <c r="G1606" s="47"/>
      <c r="H1606" s="41"/>
      <c r="I1606" s="41"/>
      <c r="J1606" s="46"/>
    </row>
    <row r="1607" spans="1:10" ht="15.75" x14ac:dyDescent="0.25">
      <c r="A1607" s="41"/>
      <c r="B1607" s="41"/>
      <c r="D1607" s="41"/>
      <c r="E1607" s="41"/>
      <c r="F1607" s="47"/>
      <c r="G1607" s="47"/>
      <c r="H1607" s="41"/>
      <c r="I1607" s="41"/>
      <c r="J1607" s="46"/>
    </row>
    <row r="1608" spans="1:10" ht="15.75" x14ac:dyDescent="0.25">
      <c r="A1608" s="41"/>
      <c r="B1608" s="41"/>
      <c r="D1608" s="41"/>
      <c r="E1608" s="41"/>
      <c r="F1608" s="47"/>
      <c r="G1608" s="47"/>
      <c r="H1608" s="41"/>
      <c r="I1608" s="41"/>
      <c r="J1608" s="46"/>
    </row>
    <row r="1609" spans="1:10" ht="15.75" x14ac:dyDescent="0.25">
      <c r="A1609" s="41"/>
      <c r="B1609" s="41"/>
      <c r="D1609" s="41"/>
      <c r="E1609" s="41"/>
      <c r="F1609" s="47"/>
      <c r="G1609" s="47"/>
      <c r="H1609" s="41"/>
      <c r="I1609" s="41"/>
      <c r="J1609" s="46"/>
    </row>
    <row r="1610" spans="1:10" ht="15.75" x14ac:dyDescent="0.25">
      <c r="A1610" s="41"/>
      <c r="B1610" s="41"/>
      <c r="D1610" s="41"/>
      <c r="E1610" s="41"/>
      <c r="F1610" s="47"/>
      <c r="G1610" s="47"/>
      <c r="H1610" s="41"/>
      <c r="I1610" s="41"/>
      <c r="J1610" s="46"/>
    </row>
    <row r="1611" spans="1:10" ht="15.75" x14ac:dyDescent="0.25">
      <c r="A1611" s="41"/>
      <c r="B1611" s="41"/>
      <c r="D1611" s="41"/>
      <c r="E1611" s="41"/>
      <c r="F1611" s="47"/>
      <c r="G1611" s="47"/>
      <c r="H1611" s="41"/>
      <c r="I1611" s="41"/>
      <c r="J1611" s="46"/>
    </row>
    <row r="1612" spans="1:10" ht="15.75" x14ac:dyDescent="0.25">
      <c r="A1612" s="41"/>
      <c r="B1612" s="41"/>
      <c r="D1612" s="41"/>
      <c r="E1612" s="41"/>
      <c r="F1612" s="47"/>
      <c r="G1612" s="47"/>
      <c r="H1612" s="41"/>
      <c r="I1612" s="41"/>
      <c r="J1612" s="46"/>
    </row>
    <row r="1613" spans="1:10" ht="15.75" x14ac:dyDescent="0.25">
      <c r="A1613" s="41"/>
      <c r="B1613" s="41"/>
      <c r="D1613" s="41"/>
      <c r="E1613" s="41"/>
      <c r="F1613" s="47"/>
      <c r="G1613" s="47"/>
      <c r="H1613" s="41"/>
      <c r="I1613" s="41"/>
      <c r="J1613" s="46"/>
    </row>
    <row r="1614" spans="1:10" ht="15.75" x14ac:dyDescent="0.25">
      <c r="A1614" s="41"/>
      <c r="B1614" s="41"/>
      <c r="D1614" s="41"/>
      <c r="E1614" s="41"/>
      <c r="F1614" s="47"/>
      <c r="G1614" s="47"/>
      <c r="H1614" s="41"/>
      <c r="I1614" s="41"/>
      <c r="J1614" s="46"/>
    </row>
    <row r="1615" spans="1:10" ht="15.75" x14ac:dyDescent="0.25">
      <c r="A1615" s="41"/>
      <c r="B1615" s="41"/>
      <c r="D1615" s="41"/>
      <c r="E1615" s="41"/>
      <c r="F1615" s="47"/>
      <c r="G1615" s="47"/>
      <c r="H1615" s="41"/>
      <c r="I1615" s="41"/>
      <c r="J1615" s="46"/>
    </row>
    <row r="1616" spans="1:10" ht="15.75" x14ac:dyDescent="0.25">
      <c r="A1616" s="41"/>
      <c r="B1616" s="41"/>
      <c r="D1616" s="41"/>
      <c r="E1616" s="41"/>
      <c r="F1616" s="47"/>
      <c r="G1616" s="47"/>
      <c r="H1616" s="41"/>
      <c r="I1616" s="41"/>
      <c r="J1616" s="46"/>
    </row>
    <row r="1617" spans="1:10" ht="15.75" x14ac:dyDescent="0.25">
      <c r="A1617" s="41"/>
      <c r="B1617" s="41"/>
      <c r="D1617" s="41"/>
      <c r="E1617" s="41"/>
      <c r="F1617" s="47"/>
      <c r="G1617" s="47"/>
      <c r="H1617" s="41"/>
      <c r="I1617" s="41"/>
      <c r="J1617" s="46"/>
    </row>
    <row r="1618" spans="1:10" ht="15.75" x14ac:dyDescent="0.25">
      <c r="A1618" s="41"/>
      <c r="B1618" s="41"/>
      <c r="D1618" s="41"/>
      <c r="E1618" s="41"/>
      <c r="F1618" s="47"/>
      <c r="G1618" s="47"/>
      <c r="H1618" s="41"/>
      <c r="I1618" s="41"/>
      <c r="J1618" s="46"/>
    </row>
    <row r="1619" spans="1:10" ht="15.75" x14ac:dyDescent="0.25">
      <c r="A1619" s="41"/>
      <c r="B1619" s="41"/>
      <c r="D1619" s="41"/>
      <c r="E1619" s="41"/>
      <c r="F1619" s="47"/>
      <c r="G1619" s="47"/>
      <c r="H1619" s="41"/>
      <c r="I1619" s="41"/>
      <c r="J1619" s="46"/>
    </row>
    <row r="1620" spans="1:10" ht="15.75" x14ac:dyDescent="0.25">
      <c r="A1620" s="41"/>
      <c r="B1620" s="41"/>
      <c r="D1620" s="41"/>
      <c r="E1620" s="41"/>
      <c r="F1620" s="47"/>
      <c r="G1620" s="47"/>
      <c r="H1620" s="41"/>
      <c r="I1620" s="41"/>
      <c r="J1620" s="46"/>
    </row>
    <row r="1621" spans="1:10" ht="15.75" x14ac:dyDescent="0.25">
      <c r="A1621" s="41"/>
      <c r="B1621" s="41"/>
      <c r="D1621" s="41"/>
      <c r="E1621" s="41"/>
      <c r="F1621" s="47"/>
      <c r="G1621" s="47"/>
      <c r="H1621" s="41"/>
      <c r="I1621" s="41"/>
      <c r="J1621" s="46"/>
    </row>
    <row r="1622" spans="1:10" ht="15.75" x14ac:dyDescent="0.25">
      <c r="A1622" s="41"/>
      <c r="B1622" s="41"/>
      <c r="D1622" s="41"/>
      <c r="E1622" s="41"/>
      <c r="F1622" s="47"/>
      <c r="G1622" s="47"/>
      <c r="H1622" s="41"/>
      <c r="I1622" s="41"/>
      <c r="J1622" s="46"/>
    </row>
    <row r="1623" spans="1:10" ht="15.75" x14ac:dyDescent="0.25">
      <c r="A1623" s="41"/>
      <c r="B1623" s="41"/>
      <c r="D1623" s="41"/>
      <c r="E1623" s="41"/>
      <c r="F1623" s="47"/>
      <c r="G1623" s="47"/>
      <c r="H1623" s="41"/>
      <c r="I1623" s="41"/>
      <c r="J1623" s="46"/>
    </row>
    <row r="1624" spans="1:10" ht="15.75" x14ac:dyDescent="0.25">
      <c r="A1624" s="41"/>
      <c r="B1624" s="41"/>
      <c r="D1624" s="41"/>
      <c r="E1624" s="41"/>
      <c r="F1624" s="47"/>
      <c r="G1624" s="47"/>
      <c r="H1624" s="41"/>
      <c r="I1624" s="41"/>
      <c r="J1624" s="46"/>
    </row>
    <row r="1625" spans="1:10" ht="15.75" x14ac:dyDescent="0.25">
      <c r="A1625" s="41"/>
      <c r="B1625" s="41"/>
      <c r="D1625" s="41"/>
      <c r="E1625" s="41"/>
      <c r="F1625" s="47"/>
      <c r="G1625" s="47"/>
      <c r="H1625" s="41"/>
      <c r="I1625" s="41"/>
      <c r="J1625" s="46"/>
    </row>
    <row r="1626" spans="1:10" ht="15.75" x14ac:dyDescent="0.25">
      <c r="A1626" s="41"/>
      <c r="B1626" s="41"/>
      <c r="D1626" s="41"/>
      <c r="E1626" s="41"/>
      <c r="F1626" s="47"/>
      <c r="G1626" s="47"/>
      <c r="H1626" s="41"/>
      <c r="I1626" s="41"/>
      <c r="J1626" s="46"/>
    </row>
    <row r="1627" spans="1:10" ht="15.75" x14ac:dyDescent="0.25">
      <c r="A1627" s="41"/>
      <c r="B1627" s="41"/>
      <c r="D1627" s="41"/>
      <c r="E1627" s="41"/>
      <c r="F1627" s="47"/>
      <c r="G1627" s="47"/>
      <c r="H1627" s="41"/>
      <c r="I1627" s="41"/>
      <c r="J1627" s="46"/>
    </row>
    <row r="1628" spans="1:10" ht="15.75" x14ac:dyDescent="0.25">
      <c r="A1628" s="41"/>
      <c r="B1628" s="41"/>
      <c r="D1628" s="41"/>
      <c r="E1628" s="41"/>
      <c r="F1628" s="47"/>
      <c r="G1628" s="47"/>
      <c r="H1628" s="41"/>
      <c r="I1628" s="41"/>
      <c r="J1628" s="46"/>
    </row>
    <row r="1629" spans="1:10" ht="15.75" x14ac:dyDescent="0.25">
      <c r="A1629" s="41"/>
      <c r="B1629" s="41"/>
      <c r="D1629" s="41"/>
      <c r="E1629" s="41"/>
      <c r="F1629" s="47"/>
      <c r="G1629" s="47"/>
      <c r="H1629" s="41"/>
      <c r="I1629" s="41"/>
      <c r="J1629" s="46"/>
    </row>
    <row r="1630" spans="1:10" ht="15.75" x14ac:dyDescent="0.25">
      <c r="A1630" s="41"/>
      <c r="B1630" s="41"/>
      <c r="D1630" s="41"/>
      <c r="E1630" s="41"/>
      <c r="F1630" s="47"/>
      <c r="G1630" s="47"/>
      <c r="H1630" s="41"/>
      <c r="I1630" s="41"/>
      <c r="J1630" s="46"/>
    </row>
    <row r="1631" spans="1:10" ht="15.75" x14ac:dyDescent="0.25">
      <c r="A1631" s="41"/>
      <c r="B1631" s="41"/>
      <c r="D1631" s="41"/>
      <c r="E1631" s="41"/>
      <c r="F1631" s="47"/>
      <c r="G1631" s="47"/>
      <c r="H1631" s="41"/>
      <c r="I1631" s="41"/>
      <c r="J1631" s="46"/>
    </row>
    <row r="1632" spans="1:10" ht="15.75" x14ac:dyDescent="0.25">
      <c r="A1632" s="41"/>
      <c r="B1632" s="41"/>
      <c r="D1632" s="41"/>
      <c r="E1632" s="41"/>
      <c r="F1632" s="47"/>
      <c r="G1632" s="47"/>
      <c r="H1632" s="41"/>
      <c r="I1632" s="41"/>
      <c r="J1632" s="46"/>
    </row>
    <row r="1633" spans="1:10" ht="15.75" x14ac:dyDescent="0.25">
      <c r="A1633" s="41"/>
      <c r="B1633" s="41"/>
      <c r="D1633" s="41"/>
      <c r="E1633" s="41"/>
      <c r="F1633" s="47"/>
      <c r="G1633" s="47"/>
      <c r="H1633" s="41"/>
      <c r="I1633" s="41"/>
      <c r="J1633" s="46"/>
    </row>
    <row r="1634" spans="1:10" ht="15.75" x14ac:dyDescent="0.25">
      <c r="A1634" s="41"/>
      <c r="B1634" s="41"/>
      <c r="D1634" s="41"/>
      <c r="E1634" s="41"/>
      <c r="F1634" s="47"/>
      <c r="G1634" s="47"/>
      <c r="H1634" s="41"/>
      <c r="I1634" s="41"/>
      <c r="J1634" s="46"/>
    </row>
    <row r="1635" spans="1:10" ht="15.75" x14ac:dyDescent="0.25">
      <c r="A1635" s="41"/>
      <c r="B1635" s="41"/>
      <c r="D1635" s="41"/>
      <c r="E1635" s="41"/>
      <c r="F1635" s="47"/>
      <c r="G1635" s="47"/>
      <c r="H1635" s="41"/>
      <c r="I1635" s="41"/>
      <c r="J1635" s="46"/>
    </row>
    <row r="1636" spans="1:10" ht="15.75" x14ac:dyDescent="0.25">
      <c r="A1636" s="41"/>
      <c r="B1636" s="41"/>
      <c r="D1636" s="41"/>
      <c r="E1636" s="41"/>
      <c r="F1636" s="47"/>
      <c r="G1636" s="47"/>
      <c r="H1636" s="41"/>
      <c r="I1636" s="41"/>
      <c r="J1636" s="46"/>
    </row>
    <row r="1637" spans="1:10" ht="15.75" x14ac:dyDescent="0.25">
      <c r="A1637" s="41"/>
      <c r="B1637" s="41"/>
      <c r="D1637" s="41"/>
      <c r="E1637" s="41"/>
      <c r="F1637" s="47"/>
      <c r="G1637" s="47"/>
      <c r="H1637" s="41"/>
      <c r="I1637" s="41"/>
      <c r="J1637" s="46"/>
    </row>
    <row r="1638" spans="1:10" ht="15.75" x14ac:dyDescent="0.25">
      <c r="A1638" s="41"/>
      <c r="B1638" s="41"/>
      <c r="D1638" s="41"/>
      <c r="E1638" s="41"/>
      <c r="F1638" s="47"/>
      <c r="G1638" s="47"/>
      <c r="H1638" s="41"/>
      <c r="I1638" s="41"/>
      <c r="J1638" s="46"/>
    </row>
    <row r="1639" spans="1:10" ht="15.75" x14ac:dyDescent="0.25">
      <c r="A1639" s="41"/>
      <c r="B1639" s="41"/>
      <c r="D1639" s="41"/>
      <c r="E1639" s="41"/>
      <c r="F1639" s="47"/>
      <c r="G1639" s="47"/>
      <c r="H1639" s="41"/>
      <c r="I1639" s="41"/>
      <c r="J1639" s="46"/>
    </row>
    <row r="1640" spans="1:10" ht="15.75" x14ac:dyDescent="0.25">
      <c r="A1640" s="41"/>
      <c r="B1640" s="48"/>
      <c r="D1640" s="41"/>
      <c r="E1640" s="41"/>
      <c r="F1640" s="47"/>
      <c r="G1640" s="47"/>
      <c r="H1640" s="41"/>
      <c r="I1640" s="41"/>
      <c r="J1640" s="46"/>
    </row>
    <row r="1641" spans="1:10" ht="15.75" x14ac:dyDescent="0.25">
      <c r="A1641" s="41"/>
      <c r="B1641" s="48"/>
      <c r="D1641" s="41"/>
      <c r="E1641" s="41"/>
      <c r="F1641" s="47"/>
      <c r="G1641" s="47"/>
      <c r="H1641" s="41"/>
      <c r="I1641" s="41"/>
      <c r="J1641" s="46"/>
    </row>
    <row r="1642" spans="1:10" ht="15.75" x14ac:dyDescent="0.25">
      <c r="A1642" s="41"/>
      <c r="B1642" s="41"/>
      <c r="D1642" s="41"/>
      <c r="E1642" s="41"/>
      <c r="F1642" s="47"/>
      <c r="G1642" s="47"/>
      <c r="H1642" s="41"/>
      <c r="I1642" s="41"/>
      <c r="J1642" s="46"/>
    </row>
    <row r="1643" spans="1:10" ht="15.75" x14ac:dyDescent="0.25">
      <c r="A1643" s="41"/>
      <c r="B1643" s="41"/>
      <c r="D1643" s="41"/>
      <c r="E1643" s="41"/>
      <c r="F1643" s="47"/>
      <c r="G1643" s="47"/>
      <c r="H1643" s="41"/>
      <c r="I1643" s="41"/>
      <c r="J1643" s="46"/>
    </row>
    <row r="1644" spans="1:10" ht="15.75" x14ac:dyDescent="0.25">
      <c r="A1644" s="41"/>
      <c r="B1644" s="41"/>
      <c r="D1644" s="41"/>
      <c r="E1644" s="41"/>
      <c r="F1644" s="47"/>
      <c r="G1644" s="47"/>
      <c r="H1644" s="41"/>
      <c r="I1644" s="41"/>
      <c r="J1644" s="46"/>
    </row>
    <row r="1645" spans="1:10" ht="15.75" x14ac:dyDescent="0.25">
      <c r="A1645" s="41"/>
      <c r="B1645" s="41"/>
      <c r="D1645" s="41"/>
      <c r="E1645" s="41"/>
      <c r="F1645" s="47"/>
      <c r="G1645" s="47"/>
      <c r="H1645" s="41"/>
      <c r="I1645" s="41"/>
      <c r="J1645" s="46"/>
    </row>
    <row r="1646" spans="1:10" ht="15.75" x14ac:dyDescent="0.25">
      <c r="A1646" s="41"/>
      <c r="B1646" s="41"/>
      <c r="D1646" s="41"/>
      <c r="E1646" s="41"/>
      <c r="F1646" s="47"/>
      <c r="G1646" s="47"/>
      <c r="H1646" s="41"/>
      <c r="I1646" s="41"/>
      <c r="J1646" s="46"/>
    </row>
    <row r="1647" spans="1:10" ht="15.75" x14ac:dyDescent="0.25">
      <c r="A1647" s="41"/>
      <c r="B1647" s="41"/>
      <c r="D1647" s="41"/>
      <c r="E1647" s="41"/>
      <c r="F1647" s="47"/>
      <c r="G1647" s="47"/>
      <c r="H1647" s="41"/>
      <c r="I1647" s="41"/>
      <c r="J1647" s="46"/>
    </row>
    <row r="1648" spans="1:10" ht="15.75" x14ac:dyDescent="0.25">
      <c r="A1648" s="41"/>
      <c r="B1648" s="41"/>
      <c r="D1648" s="41"/>
      <c r="E1648" s="41"/>
      <c r="F1648" s="47"/>
      <c r="G1648" s="47"/>
      <c r="H1648" s="41"/>
      <c r="I1648" s="41"/>
      <c r="J1648" s="46"/>
    </row>
    <row r="1649" spans="1:10" ht="15.75" x14ac:dyDescent="0.25">
      <c r="A1649" s="41"/>
      <c r="B1649" s="41"/>
      <c r="D1649" s="41"/>
      <c r="E1649" s="41"/>
      <c r="F1649" s="47"/>
      <c r="G1649" s="47"/>
      <c r="H1649" s="41"/>
      <c r="I1649" s="41"/>
      <c r="J1649" s="46"/>
    </row>
    <row r="1650" spans="1:10" ht="15.75" x14ac:dyDescent="0.25">
      <c r="A1650" s="41"/>
      <c r="B1650" s="41"/>
      <c r="D1650" s="41"/>
      <c r="E1650" s="41"/>
      <c r="F1650" s="47"/>
      <c r="G1650" s="47"/>
      <c r="H1650" s="41"/>
      <c r="I1650" s="41"/>
      <c r="J1650" s="46"/>
    </row>
    <row r="1651" spans="1:10" ht="15.75" x14ac:dyDescent="0.25">
      <c r="A1651" s="41"/>
      <c r="B1651" s="41"/>
      <c r="D1651" s="41"/>
      <c r="E1651" s="41"/>
      <c r="F1651" s="47"/>
      <c r="G1651" s="47"/>
      <c r="H1651" s="41"/>
      <c r="I1651" s="41"/>
      <c r="J1651" s="46"/>
    </row>
    <row r="1652" spans="1:10" ht="15.75" x14ac:dyDescent="0.25">
      <c r="A1652" s="41"/>
      <c r="B1652" s="41"/>
      <c r="D1652" s="41"/>
      <c r="E1652" s="41"/>
      <c r="F1652" s="47"/>
      <c r="G1652" s="47"/>
      <c r="H1652" s="41"/>
      <c r="I1652" s="41"/>
      <c r="J1652" s="46"/>
    </row>
    <row r="1653" spans="1:10" ht="15.75" x14ac:dyDescent="0.25">
      <c r="A1653" s="41"/>
      <c r="B1653" s="41"/>
      <c r="D1653" s="41"/>
      <c r="E1653" s="41"/>
      <c r="F1653" s="47"/>
      <c r="G1653" s="47"/>
      <c r="H1653" s="41"/>
      <c r="I1653" s="41"/>
      <c r="J1653" s="46"/>
    </row>
    <row r="1654" spans="1:10" ht="15.75" x14ac:dyDescent="0.25">
      <c r="A1654" s="41"/>
      <c r="B1654" s="41"/>
      <c r="D1654" s="41"/>
      <c r="E1654" s="41"/>
      <c r="F1654" s="47"/>
      <c r="G1654" s="47"/>
      <c r="H1654" s="41"/>
      <c r="I1654" s="41"/>
      <c r="J1654" s="46"/>
    </row>
    <row r="1655" spans="1:10" ht="15.75" x14ac:dyDescent="0.25">
      <c r="A1655" s="41"/>
      <c r="B1655" s="41"/>
      <c r="D1655" s="41"/>
      <c r="E1655" s="41"/>
      <c r="F1655" s="47"/>
      <c r="G1655" s="47"/>
      <c r="H1655" s="41"/>
      <c r="I1655" s="41"/>
      <c r="J1655" s="46"/>
    </row>
    <row r="1656" spans="1:10" ht="15.75" x14ac:dyDescent="0.25">
      <c r="A1656" s="41"/>
      <c r="B1656" s="41"/>
      <c r="D1656" s="41"/>
      <c r="E1656" s="41"/>
      <c r="F1656" s="47"/>
      <c r="G1656" s="47"/>
      <c r="H1656" s="41"/>
      <c r="I1656" s="41"/>
      <c r="J1656" s="46"/>
    </row>
    <row r="1657" spans="1:10" ht="15.75" x14ac:dyDescent="0.25">
      <c r="A1657" s="41"/>
      <c r="B1657" s="41"/>
      <c r="D1657" s="41"/>
      <c r="E1657" s="41"/>
      <c r="F1657" s="47"/>
      <c r="G1657" s="47"/>
      <c r="H1657" s="41"/>
      <c r="I1657" s="41"/>
      <c r="J1657" s="46"/>
    </row>
    <row r="1658" spans="1:10" ht="15.75" x14ac:dyDescent="0.25">
      <c r="A1658" s="41"/>
      <c r="B1658" s="41"/>
      <c r="D1658" s="41"/>
      <c r="E1658" s="41"/>
      <c r="F1658" s="47"/>
      <c r="G1658" s="47"/>
      <c r="H1658" s="41"/>
      <c r="I1658" s="41"/>
      <c r="J1658" s="46"/>
    </row>
    <row r="1659" spans="1:10" ht="15.75" x14ac:dyDescent="0.25">
      <c r="A1659" s="41"/>
      <c r="B1659" s="41"/>
      <c r="D1659" s="41"/>
      <c r="E1659" s="41"/>
      <c r="F1659" s="47"/>
      <c r="G1659" s="47"/>
      <c r="H1659" s="41"/>
      <c r="I1659" s="41"/>
      <c r="J1659" s="46"/>
    </row>
    <row r="1660" spans="1:10" ht="15.75" x14ac:dyDescent="0.25">
      <c r="A1660" s="41"/>
      <c r="B1660" s="41"/>
      <c r="D1660" s="41"/>
      <c r="E1660" s="41"/>
      <c r="F1660" s="47"/>
      <c r="G1660" s="47"/>
      <c r="H1660" s="41"/>
      <c r="I1660" s="41"/>
      <c r="J1660" s="46"/>
    </row>
    <row r="1661" spans="1:10" ht="15.75" x14ac:dyDescent="0.25">
      <c r="A1661" s="41"/>
      <c r="B1661" s="41"/>
      <c r="D1661" s="41"/>
      <c r="E1661" s="41"/>
      <c r="F1661" s="47"/>
      <c r="G1661" s="47"/>
      <c r="H1661" s="41"/>
      <c r="I1661" s="41"/>
      <c r="J1661" s="46"/>
    </row>
    <row r="1662" spans="1:10" ht="15.75" x14ac:dyDescent="0.25">
      <c r="A1662" s="41"/>
      <c r="B1662" s="41"/>
      <c r="D1662" s="41"/>
      <c r="E1662" s="41"/>
      <c r="F1662" s="47"/>
      <c r="G1662" s="47"/>
      <c r="H1662" s="41"/>
      <c r="I1662" s="41"/>
      <c r="J1662" s="46"/>
    </row>
    <row r="1663" spans="1:10" ht="15.75" x14ac:dyDescent="0.25">
      <c r="A1663" s="41"/>
      <c r="B1663" s="41"/>
      <c r="D1663" s="41"/>
      <c r="E1663" s="41"/>
      <c r="F1663" s="47"/>
      <c r="G1663" s="47"/>
      <c r="H1663" s="41"/>
      <c r="I1663" s="41"/>
      <c r="J1663" s="46"/>
    </row>
    <row r="1664" spans="1:10" ht="15.75" x14ac:dyDescent="0.25">
      <c r="A1664" s="41"/>
      <c r="B1664" s="41"/>
      <c r="D1664" s="41"/>
      <c r="E1664" s="41"/>
      <c r="F1664" s="47"/>
      <c r="G1664" s="47"/>
      <c r="H1664" s="41"/>
      <c r="I1664" s="41"/>
      <c r="J1664" s="46"/>
    </row>
    <row r="1665" spans="1:10" ht="15.75" x14ac:dyDescent="0.25">
      <c r="A1665" s="41"/>
      <c r="B1665" s="41"/>
      <c r="D1665" s="41"/>
      <c r="E1665" s="41"/>
      <c r="F1665" s="47"/>
      <c r="G1665" s="47"/>
      <c r="H1665" s="41"/>
      <c r="I1665" s="41"/>
      <c r="J1665" s="46"/>
    </row>
    <row r="1666" spans="1:10" ht="15.75" x14ac:dyDescent="0.25">
      <c r="A1666" s="41"/>
      <c r="B1666" s="41"/>
      <c r="D1666" s="41"/>
      <c r="E1666" s="41"/>
      <c r="F1666" s="47"/>
      <c r="G1666" s="47"/>
      <c r="H1666" s="41"/>
      <c r="I1666" s="41"/>
      <c r="J1666" s="46"/>
    </row>
    <row r="1667" spans="1:10" ht="15.75" x14ac:dyDescent="0.25">
      <c r="A1667" s="41"/>
      <c r="B1667" s="41"/>
      <c r="D1667" s="41"/>
      <c r="E1667" s="41"/>
      <c r="F1667" s="47"/>
      <c r="G1667" s="47"/>
      <c r="H1667" s="41"/>
      <c r="I1667" s="41"/>
      <c r="J1667" s="46"/>
    </row>
    <row r="1668" spans="1:10" ht="15.75" x14ac:dyDescent="0.25">
      <c r="A1668" s="41"/>
      <c r="B1668" s="41"/>
      <c r="D1668" s="41"/>
      <c r="E1668" s="41"/>
      <c r="F1668" s="47"/>
      <c r="G1668" s="47"/>
      <c r="H1668" s="41"/>
      <c r="I1668" s="41"/>
      <c r="J1668" s="46"/>
    </row>
    <row r="1669" spans="1:10" ht="15.75" x14ac:dyDescent="0.25">
      <c r="A1669" s="41"/>
      <c r="B1669" s="41"/>
      <c r="D1669" s="41"/>
      <c r="E1669" s="41"/>
      <c r="F1669" s="47"/>
      <c r="G1669" s="47"/>
      <c r="H1669" s="41"/>
      <c r="I1669" s="41"/>
      <c r="J1669" s="46"/>
    </row>
    <row r="1670" spans="1:10" ht="15.75" x14ac:dyDescent="0.25">
      <c r="A1670" s="41"/>
      <c r="B1670" s="41"/>
      <c r="D1670" s="41"/>
      <c r="E1670" s="41"/>
      <c r="F1670" s="47"/>
      <c r="G1670" s="47"/>
      <c r="H1670" s="41"/>
      <c r="I1670" s="41"/>
      <c r="J1670" s="46"/>
    </row>
    <row r="1671" spans="1:10" ht="15.75" x14ac:dyDescent="0.25">
      <c r="A1671" s="41"/>
      <c r="B1671" s="41"/>
      <c r="D1671" s="41"/>
      <c r="E1671" s="41"/>
      <c r="F1671" s="47"/>
      <c r="G1671" s="47"/>
      <c r="H1671" s="41"/>
      <c r="I1671" s="41"/>
      <c r="J1671" s="46"/>
    </row>
    <row r="1672" spans="1:10" ht="15.75" x14ac:dyDescent="0.25">
      <c r="A1672" s="41"/>
      <c r="B1672" s="41"/>
      <c r="D1672" s="41"/>
      <c r="E1672" s="41"/>
      <c r="F1672" s="47"/>
      <c r="G1672" s="47"/>
      <c r="H1672" s="41"/>
      <c r="I1672" s="41"/>
      <c r="J1672" s="46"/>
    </row>
    <row r="1673" spans="1:10" ht="15.75" x14ac:dyDescent="0.25">
      <c r="A1673" s="41"/>
      <c r="B1673" s="41"/>
      <c r="D1673" s="41"/>
      <c r="E1673" s="41"/>
      <c r="F1673" s="47"/>
      <c r="G1673" s="47"/>
      <c r="H1673" s="41"/>
      <c r="I1673" s="41"/>
      <c r="J1673" s="46"/>
    </row>
    <row r="1674" spans="1:10" ht="15.75" x14ac:dyDescent="0.25">
      <c r="A1674" s="41"/>
      <c r="B1674" s="41"/>
      <c r="D1674" s="41"/>
      <c r="E1674" s="41"/>
      <c r="F1674" s="47"/>
      <c r="G1674" s="47"/>
      <c r="H1674" s="41"/>
      <c r="I1674" s="41"/>
      <c r="J1674" s="46"/>
    </row>
    <row r="1675" spans="1:10" ht="15.75" x14ac:dyDescent="0.25">
      <c r="A1675" s="41"/>
      <c r="B1675" s="41"/>
      <c r="D1675" s="41"/>
      <c r="E1675" s="41"/>
      <c r="F1675" s="47"/>
      <c r="G1675" s="47"/>
      <c r="H1675" s="41"/>
      <c r="I1675" s="41"/>
      <c r="J1675" s="46"/>
    </row>
    <row r="1676" spans="1:10" ht="15.75" x14ac:dyDescent="0.25">
      <c r="A1676" s="41"/>
      <c r="B1676" s="41"/>
      <c r="D1676" s="41"/>
      <c r="E1676" s="41"/>
      <c r="F1676" s="47"/>
      <c r="G1676" s="47"/>
      <c r="H1676" s="41"/>
      <c r="I1676" s="41"/>
      <c r="J1676" s="46"/>
    </row>
    <row r="1677" spans="1:10" ht="15.75" x14ac:dyDescent="0.25">
      <c r="A1677" s="41"/>
      <c r="B1677" s="41"/>
      <c r="D1677" s="41"/>
      <c r="E1677" s="41"/>
      <c r="F1677" s="47"/>
      <c r="G1677" s="47"/>
      <c r="H1677" s="41"/>
      <c r="I1677" s="41"/>
      <c r="J1677" s="46"/>
    </row>
    <row r="1678" spans="1:10" ht="15.75" x14ac:dyDescent="0.25">
      <c r="A1678" s="41"/>
      <c r="B1678" s="41"/>
      <c r="D1678" s="41"/>
      <c r="E1678" s="41"/>
      <c r="F1678" s="47"/>
      <c r="G1678" s="47"/>
      <c r="H1678" s="41"/>
      <c r="I1678" s="41"/>
      <c r="J1678" s="46"/>
    </row>
    <row r="1679" spans="1:10" ht="15.75" x14ac:dyDescent="0.25">
      <c r="A1679" s="41"/>
      <c r="B1679" s="41"/>
      <c r="D1679" s="41"/>
      <c r="E1679" s="41"/>
      <c r="F1679" s="47"/>
      <c r="G1679" s="47"/>
      <c r="H1679" s="41"/>
      <c r="I1679" s="41"/>
      <c r="J1679" s="46"/>
    </row>
    <row r="1680" spans="1:10" ht="15.75" x14ac:dyDescent="0.25">
      <c r="A1680" s="41"/>
      <c r="B1680" s="41"/>
      <c r="D1680" s="41"/>
      <c r="E1680" s="41"/>
      <c r="F1680" s="47"/>
      <c r="G1680" s="47"/>
      <c r="H1680" s="41"/>
      <c r="I1680" s="41"/>
      <c r="J1680" s="46"/>
    </row>
    <row r="1681" spans="1:10" ht="15.75" x14ac:dyDescent="0.25">
      <c r="A1681" s="41"/>
      <c r="B1681" s="41"/>
      <c r="D1681" s="41"/>
      <c r="E1681" s="41"/>
      <c r="F1681" s="47"/>
      <c r="G1681" s="47"/>
      <c r="H1681" s="41"/>
      <c r="I1681" s="41"/>
      <c r="J1681" s="46"/>
    </row>
    <row r="1682" spans="1:10" ht="15.75" x14ac:dyDescent="0.25">
      <c r="A1682" s="41"/>
      <c r="B1682" s="41"/>
      <c r="D1682" s="41"/>
      <c r="E1682" s="41"/>
      <c r="F1682" s="47"/>
      <c r="G1682" s="47"/>
      <c r="H1682" s="41"/>
      <c r="I1682" s="41"/>
      <c r="J1682" s="46"/>
    </row>
    <row r="1683" spans="1:10" ht="15.75" x14ac:dyDescent="0.25">
      <c r="A1683" s="41"/>
      <c r="B1683" s="41"/>
      <c r="D1683" s="41"/>
      <c r="E1683" s="41"/>
      <c r="F1683" s="47"/>
      <c r="G1683" s="47"/>
      <c r="H1683" s="41"/>
      <c r="I1683" s="41"/>
      <c r="J1683" s="46"/>
    </row>
    <row r="1684" spans="1:10" ht="15.75" x14ac:dyDescent="0.25">
      <c r="A1684" s="41"/>
      <c r="B1684" s="41"/>
      <c r="D1684" s="41"/>
      <c r="E1684" s="41"/>
      <c r="F1684" s="47"/>
      <c r="G1684" s="47"/>
      <c r="H1684" s="41"/>
      <c r="I1684" s="41"/>
      <c r="J1684" s="46"/>
    </row>
    <row r="1685" spans="1:10" ht="15.75" x14ac:dyDescent="0.25">
      <c r="A1685" s="41"/>
      <c r="B1685" s="41"/>
      <c r="D1685" s="41"/>
      <c r="E1685" s="41"/>
      <c r="F1685" s="47"/>
      <c r="G1685" s="47"/>
      <c r="H1685" s="41"/>
      <c r="I1685" s="41"/>
      <c r="J1685" s="46"/>
    </row>
    <row r="1686" spans="1:10" ht="15.75" x14ac:dyDescent="0.25">
      <c r="A1686" s="41"/>
      <c r="B1686" s="41"/>
      <c r="D1686" s="41"/>
      <c r="E1686" s="41"/>
      <c r="F1686" s="47"/>
      <c r="G1686" s="47"/>
      <c r="H1686" s="41"/>
      <c r="I1686" s="41"/>
      <c r="J1686" s="46"/>
    </row>
    <row r="1687" spans="1:10" ht="15.75" x14ac:dyDescent="0.25">
      <c r="A1687" s="41"/>
      <c r="B1687" s="41"/>
      <c r="D1687" s="41"/>
      <c r="E1687" s="41"/>
      <c r="F1687" s="47"/>
      <c r="G1687" s="47"/>
      <c r="H1687" s="41"/>
      <c r="I1687" s="41"/>
      <c r="J1687" s="46"/>
    </row>
    <row r="1688" spans="1:10" ht="15.75" x14ac:dyDescent="0.25">
      <c r="A1688" s="41"/>
      <c r="B1688" s="41"/>
      <c r="D1688" s="41"/>
      <c r="E1688" s="41"/>
      <c r="F1688" s="47"/>
      <c r="G1688" s="47"/>
      <c r="H1688" s="41"/>
      <c r="I1688" s="41"/>
      <c r="J1688" s="46"/>
    </row>
    <row r="1689" spans="1:10" ht="15.75" x14ac:dyDescent="0.25">
      <c r="A1689" s="41"/>
      <c r="B1689" s="41"/>
      <c r="D1689" s="41"/>
      <c r="E1689" s="41"/>
      <c r="F1689" s="47"/>
      <c r="G1689" s="47"/>
      <c r="H1689" s="41"/>
      <c r="I1689" s="41"/>
      <c r="J1689" s="46"/>
    </row>
    <row r="1690" spans="1:10" ht="15.75" x14ac:dyDescent="0.25">
      <c r="A1690" s="41"/>
      <c r="B1690" s="41"/>
      <c r="D1690" s="41"/>
      <c r="E1690" s="41"/>
      <c r="F1690" s="47"/>
      <c r="G1690" s="47"/>
      <c r="H1690" s="41"/>
      <c r="I1690" s="41"/>
      <c r="J1690" s="46"/>
    </row>
    <row r="1691" spans="1:10" ht="15.75" x14ac:dyDescent="0.25">
      <c r="A1691" s="41"/>
      <c r="B1691" s="41"/>
      <c r="D1691" s="41"/>
      <c r="E1691" s="41"/>
      <c r="F1691" s="47"/>
      <c r="G1691" s="47"/>
      <c r="H1691" s="41"/>
      <c r="I1691" s="41"/>
      <c r="J1691" s="46"/>
    </row>
    <row r="1692" spans="1:10" ht="15.75" x14ac:dyDescent="0.25">
      <c r="A1692" s="41"/>
      <c r="B1692" s="41"/>
      <c r="D1692" s="41"/>
      <c r="E1692" s="41"/>
      <c r="F1692" s="47"/>
      <c r="G1692" s="47"/>
      <c r="H1692" s="41"/>
      <c r="I1692" s="41"/>
      <c r="J1692" s="46"/>
    </row>
    <row r="1693" spans="1:10" ht="15.75" x14ac:dyDescent="0.25">
      <c r="A1693" s="41"/>
      <c r="B1693" s="41"/>
      <c r="D1693" s="41"/>
      <c r="E1693" s="41"/>
      <c r="F1693" s="47"/>
      <c r="G1693" s="47"/>
      <c r="H1693" s="41"/>
      <c r="I1693" s="41"/>
      <c r="J1693" s="46"/>
    </row>
    <row r="1694" spans="1:10" ht="15.75" x14ac:dyDescent="0.25">
      <c r="A1694" s="41"/>
      <c r="B1694" s="41"/>
      <c r="D1694" s="41"/>
      <c r="E1694" s="41"/>
      <c r="F1694" s="47"/>
      <c r="G1694" s="47"/>
      <c r="H1694" s="41"/>
      <c r="I1694" s="41"/>
      <c r="J1694" s="46"/>
    </row>
    <row r="1695" spans="1:10" ht="15.75" x14ac:dyDescent="0.25">
      <c r="A1695" s="41"/>
      <c r="B1695" s="41"/>
      <c r="D1695" s="41"/>
      <c r="E1695" s="41"/>
      <c r="F1695" s="47"/>
      <c r="G1695" s="47"/>
      <c r="H1695" s="41"/>
      <c r="I1695" s="41"/>
      <c r="J1695" s="46"/>
    </row>
    <row r="1696" spans="1:10" ht="15.75" x14ac:dyDescent="0.25">
      <c r="A1696" s="41"/>
      <c r="B1696" s="41"/>
      <c r="D1696" s="41"/>
      <c r="E1696" s="41"/>
      <c r="F1696" s="47"/>
      <c r="G1696" s="47"/>
      <c r="H1696" s="41"/>
      <c r="I1696" s="41"/>
      <c r="J1696" s="46"/>
    </row>
    <row r="1697" spans="1:10" ht="15.75" x14ac:dyDescent="0.25">
      <c r="A1697" s="41"/>
      <c r="B1697" s="41"/>
      <c r="D1697" s="41"/>
      <c r="E1697" s="41"/>
      <c r="F1697" s="47"/>
      <c r="G1697" s="47"/>
      <c r="H1697" s="41"/>
      <c r="I1697" s="41"/>
      <c r="J1697" s="46"/>
    </row>
    <row r="1698" spans="1:10" ht="15.75" x14ac:dyDescent="0.25">
      <c r="A1698" s="41"/>
      <c r="B1698" s="41"/>
      <c r="D1698" s="41"/>
      <c r="E1698" s="41"/>
      <c r="F1698" s="47"/>
      <c r="G1698" s="47"/>
      <c r="H1698" s="41"/>
      <c r="I1698" s="41"/>
      <c r="J1698" s="46"/>
    </row>
    <row r="1699" spans="1:10" ht="15.75" x14ac:dyDescent="0.25">
      <c r="A1699" s="41"/>
      <c r="B1699" s="41"/>
      <c r="D1699" s="41"/>
      <c r="E1699" s="41"/>
      <c r="F1699" s="47"/>
      <c r="G1699" s="47"/>
      <c r="H1699" s="41"/>
      <c r="I1699" s="41"/>
      <c r="J1699" s="46"/>
    </row>
    <row r="1700" spans="1:10" ht="15.75" x14ac:dyDescent="0.25">
      <c r="A1700" s="41"/>
      <c r="B1700" s="41"/>
      <c r="D1700" s="41"/>
      <c r="E1700" s="41"/>
      <c r="F1700" s="47"/>
      <c r="G1700" s="47"/>
      <c r="H1700" s="41"/>
      <c r="I1700" s="41"/>
      <c r="J1700" s="46"/>
    </row>
    <row r="1701" spans="1:10" ht="15.75" x14ac:dyDescent="0.25">
      <c r="A1701" s="41"/>
      <c r="B1701" s="41"/>
      <c r="D1701" s="41"/>
      <c r="E1701" s="41"/>
      <c r="F1701" s="47"/>
      <c r="G1701" s="47"/>
      <c r="H1701" s="41"/>
      <c r="I1701" s="41"/>
      <c r="J1701" s="46"/>
    </row>
    <row r="1702" spans="1:10" ht="15.75" x14ac:dyDescent="0.25">
      <c r="A1702" s="41"/>
      <c r="B1702" s="41"/>
      <c r="D1702" s="41"/>
      <c r="E1702" s="41"/>
      <c r="F1702" s="47"/>
      <c r="G1702" s="47"/>
      <c r="H1702" s="41"/>
      <c r="I1702" s="41"/>
      <c r="J1702" s="46"/>
    </row>
    <row r="1703" spans="1:10" ht="15.75" x14ac:dyDescent="0.25">
      <c r="A1703" s="41"/>
      <c r="B1703" s="41"/>
      <c r="D1703" s="41"/>
      <c r="E1703" s="41"/>
      <c r="F1703" s="47"/>
      <c r="G1703" s="47"/>
      <c r="H1703" s="41"/>
      <c r="I1703" s="41"/>
      <c r="J1703" s="46"/>
    </row>
    <row r="1704" spans="1:10" ht="15.75" x14ac:dyDescent="0.25">
      <c r="A1704" s="41"/>
      <c r="B1704" s="41"/>
      <c r="D1704" s="41"/>
      <c r="E1704" s="41"/>
      <c r="F1704" s="47"/>
      <c r="G1704" s="47"/>
      <c r="H1704" s="41"/>
      <c r="I1704" s="41"/>
      <c r="J1704" s="46"/>
    </row>
    <row r="1705" spans="1:10" ht="15.75" x14ac:dyDescent="0.25">
      <c r="A1705" s="41"/>
      <c r="B1705" s="41"/>
      <c r="D1705" s="41"/>
      <c r="E1705" s="41"/>
      <c r="F1705" s="47"/>
      <c r="G1705" s="47"/>
      <c r="H1705" s="41"/>
      <c r="I1705" s="41"/>
      <c r="J1705" s="46"/>
    </row>
    <row r="1706" spans="1:10" ht="15.75" x14ac:dyDescent="0.25">
      <c r="A1706" s="41"/>
      <c r="B1706" s="41"/>
      <c r="D1706" s="41"/>
      <c r="E1706" s="41"/>
      <c r="F1706" s="47"/>
      <c r="G1706" s="47"/>
      <c r="H1706" s="41"/>
      <c r="I1706" s="41"/>
      <c r="J1706" s="46"/>
    </row>
    <row r="1707" spans="1:10" ht="15.75" x14ac:dyDescent="0.25">
      <c r="A1707" s="41"/>
      <c r="B1707" s="41"/>
      <c r="D1707" s="41"/>
      <c r="E1707" s="41"/>
      <c r="F1707" s="47"/>
      <c r="G1707" s="47"/>
      <c r="H1707" s="41"/>
      <c r="I1707" s="41"/>
      <c r="J1707" s="46"/>
    </row>
    <row r="1708" spans="1:10" ht="15.75" x14ac:dyDescent="0.25">
      <c r="A1708" s="41"/>
      <c r="B1708" s="41"/>
      <c r="D1708" s="41"/>
      <c r="E1708" s="41"/>
      <c r="F1708" s="47"/>
      <c r="G1708" s="47"/>
      <c r="H1708" s="41"/>
      <c r="I1708" s="41"/>
      <c r="J1708" s="46"/>
    </row>
    <row r="1709" spans="1:10" ht="15.75" x14ac:dyDescent="0.25">
      <c r="A1709" s="41"/>
      <c r="B1709" s="41"/>
      <c r="D1709" s="41"/>
      <c r="E1709" s="41"/>
      <c r="F1709" s="47"/>
      <c r="G1709" s="47"/>
      <c r="H1709" s="41"/>
      <c r="I1709" s="41"/>
      <c r="J1709" s="46"/>
    </row>
    <row r="1710" spans="1:10" ht="15.75" x14ac:dyDescent="0.25">
      <c r="A1710" s="41"/>
      <c r="B1710" s="41"/>
      <c r="D1710" s="41"/>
      <c r="E1710" s="41"/>
      <c r="F1710" s="47"/>
      <c r="G1710" s="47"/>
      <c r="H1710" s="41"/>
      <c r="I1710" s="41"/>
      <c r="J1710" s="46"/>
    </row>
    <row r="1711" spans="1:10" ht="15.75" x14ac:dyDescent="0.25">
      <c r="A1711" s="41"/>
      <c r="B1711" s="41"/>
      <c r="D1711" s="41"/>
      <c r="E1711" s="41"/>
      <c r="F1711" s="47"/>
      <c r="G1711" s="47"/>
      <c r="H1711" s="41"/>
      <c r="I1711" s="41"/>
      <c r="J1711" s="46"/>
    </row>
    <row r="1712" spans="1:10" ht="15.75" x14ac:dyDescent="0.25">
      <c r="A1712" s="41"/>
      <c r="B1712" s="41"/>
      <c r="D1712" s="41"/>
      <c r="E1712" s="41"/>
      <c r="F1712" s="47"/>
      <c r="G1712" s="47"/>
      <c r="H1712" s="41"/>
      <c r="I1712" s="41"/>
      <c r="J1712" s="46"/>
    </row>
    <row r="1713" spans="1:10" ht="15.75" x14ac:dyDescent="0.25">
      <c r="A1713" s="41"/>
      <c r="B1713" s="41"/>
      <c r="D1713" s="41"/>
      <c r="E1713" s="41"/>
      <c r="F1713" s="47"/>
      <c r="G1713" s="47"/>
      <c r="H1713" s="41"/>
      <c r="I1713" s="41"/>
      <c r="J1713" s="46"/>
    </row>
    <row r="1714" spans="1:10" ht="15.75" x14ac:dyDescent="0.25">
      <c r="A1714" s="41"/>
      <c r="B1714" s="41"/>
      <c r="D1714" s="41"/>
      <c r="E1714" s="41"/>
      <c r="F1714" s="47"/>
      <c r="G1714" s="47"/>
      <c r="H1714" s="41"/>
      <c r="I1714" s="41"/>
      <c r="J1714" s="46"/>
    </row>
    <row r="1715" spans="1:10" ht="15.75" x14ac:dyDescent="0.25">
      <c r="A1715" s="41"/>
      <c r="B1715" s="41"/>
      <c r="D1715" s="41"/>
      <c r="E1715" s="41"/>
      <c r="F1715" s="47"/>
      <c r="G1715" s="47"/>
      <c r="H1715" s="41"/>
      <c r="I1715" s="41"/>
      <c r="J1715" s="46"/>
    </row>
    <row r="1716" spans="1:10" ht="15.75" x14ac:dyDescent="0.25">
      <c r="A1716" s="41"/>
      <c r="B1716" s="41"/>
      <c r="D1716" s="41"/>
      <c r="E1716" s="41"/>
      <c r="F1716" s="47"/>
      <c r="G1716" s="47"/>
      <c r="H1716" s="41"/>
      <c r="I1716" s="41"/>
      <c r="J1716" s="46"/>
    </row>
    <row r="1717" spans="1:10" ht="15.75" x14ac:dyDescent="0.25">
      <c r="A1717" s="41"/>
      <c r="B1717" s="41"/>
      <c r="D1717" s="41"/>
      <c r="E1717" s="41"/>
      <c r="F1717" s="47"/>
      <c r="G1717" s="47"/>
      <c r="H1717" s="41"/>
      <c r="I1717" s="41"/>
      <c r="J1717" s="46"/>
    </row>
    <row r="1718" spans="1:10" ht="15.75" x14ac:dyDescent="0.25">
      <c r="A1718" s="41"/>
      <c r="B1718" s="41"/>
      <c r="D1718" s="41"/>
      <c r="E1718" s="41"/>
      <c r="F1718" s="47"/>
      <c r="G1718" s="47"/>
      <c r="H1718" s="41"/>
      <c r="I1718" s="41"/>
      <c r="J1718" s="46"/>
    </row>
    <row r="1719" spans="1:10" ht="15.75" x14ac:dyDescent="0.25">
      <c r="A1719" s="41"/>
      <c r="B1719" s="41"/>
      <c r="D1719" s="41"/>
      <c r="E1719" s="41"/>
      <c r="F1719" s="47"/>
      <c r="G1719" s="47"/>
      <c r="H1719" s="41"/>
      <c r="I1719" s="41"/>
      <c r="J1719" s="46"/>
    </row>
    <row r="1720" spans="1:10" ht="15.75" x14ac:dyDescent="0.25">
      <c r="A1720" s="41"/>
      <c r="B1720" s="41"/>
      <c r="D1720" s="41"/>
      <c r="E1720" s="41"/>
      <c r="F1720" s="47"/>
      <c r="G1720" s="47"/>
      <c r="H1720" s="41"/>
      <c r="I1720" s="41"/>
      <c r="J1720" s="46"/>
    </row>
    <row r="1721" spans="1:10" ht="15.75" x14ac:dyDescent="0.25">
      <c r="A1721" s="41"/>
      <c r="B1721" s="41"/>
      <c r="D1721" s="41"/>
      <c r="E1721" s="41"/>
      <c r="F1721" s="47"/>
      <c r="G1721" s="47"/>
      <c r="H1721" s="41"/>
      <c r="I1721" s="41"/>
      <c r="J1721" s="46"/>
    </row>
    <row r="1722" spans="1:10" ht="15.75" x14ac:dyDescent="0.25">
      <c r="A1722" s="41"/>
      <c r="B1722" s="48"/>
      <c r="D1722" s="41"/>
      <c r="E1722" s="41"/>
      <c r="F1722" s="47"/>
      <c r="G1722" s="47"/>
      <c r="H1722" s="41"/>
      <c r="I1722" s="41"/>
      <c r="J1722" s="46"/>
    </row>
    <row r="1723" spans="1:10" ht="15.75" x14ac:dyDescent="0.25">
      <c r="A1723" s="41"/>
      <c r="B1723" s="48"/>
      <c r="D1723" s="41"/>
      <c r="E1723" s="41"/>
      <c r="F1723" s="47"/>
      <c r="G1723" s="47"/>
      <c r="H1723" s="41"/>
      <c r="I1723" s="41"/>
      <c r="J1723" s="46"/>
    </row>
    <row r="1724" spans="1:10" ht="15.75" x14ac:dyDescent="0.25">
      <c r="A1724" s="41"/>
      <c r="B1724" s="41"/>
      <c r="D1724" s="41"/>
      <c r="E1724" s="41"/>
      <c r="F1724" s="47"/>
      <c r="G1724" s="47"/>
      <c r="H1724" s="41"/>
      <c r="I1724" s="41"/>
      <c r="J1724" s="46"/>
    </row>
    <row r="1725" spans="1:10" ht="15.75" x14ac:dyDescent="0.25">
      <c r="A1725" s="41"/>
      <c r="B1725" s="41"/>
      <c r="D1725" s="41"/>
      <c r="E1725" s="41"/>
      <c r="F1725" s="47"/>
      <c r="G1725" s="47"/>
      <c r="H1725" s="41"/>
      <c r="I1725" s="41"/>
      <c r="J1725" s="46"/>
    </row>
    <row r="1726" spans="1:10" ht="15.75" x14ac:dyDescent="0.25">
      <c r="A1726" s="41"/>
      <c r="B1726" s="41"/>
      <c r="D1726" s="41"/>
      <c r="E1726" s="41"/>
      <c r="F1726" s="47"/>
      <c r="G1726" s="47"/>
      <c r="H1726" s="41"/>
      <c r="I1726" s="41"/>
      <c r="J1726" s="46"/>
    </row>
    <row r="1727" spans="1:10" ht="15.75" x14ac:dyDescent="0.25">
      <c r="A1727" s="41"/>
      <c r="B1727" s="41"/>
      <c r="D1727" s="41"/>
      <c r="E1727" s="41"/>
      <c r="F1727" s="47"/>
      <c r="G1727" s="47"/>
      <c r="H1727" s="41"/>
      <c r="I1727" s="41"/>
      <c r="J1727" s="46"/>
    </row>
    <row r="1728" spans="1:10" ht="15.75" x14ac:dyDescent="0.25">
      <c r="A1728" s="41"/>
      <c r="B1728" s="41"/>
      <c r="D1728" s="41"/>
      <c r="E1728" s="41"/>
      <c r="F1728" s="47"/>
      <c r="G1728" s="47"/>
      <c r="H1728" s="41"/>
      <c r="I1728" s="41"/>
      <c r="J1728" s="46"/>
    </row>
    <row r="1729" spans="1:10" ht="15.75" x14ac:dyDescent="0.25">
      <c r="A1729" s="41"/>
      <c r="B1729" s="41"/>
      <c r="D1729" s="41"/>
      <c r="E1729" s="41"/>
      <c r="F1729" s="47"/>
      <c r="G1729" s="47"/>
      <c r="H1729" s="41"/>
      <c r="I1729" s="41"/>
      <c r="J1729" s="46"/>
    </row>
    <row r="1730" spans="1:10" ht="15.75" x14ac:dyDescent="0.25">
      <c r="A1730" s="41"/>
      <c r="B1730" s="41"/>
      <c r="D1730" s="41"/>
      <c r="E1730" s="41"/>
      <c r="F1730" s="47"/>
      <c r="G1730" s="47"/>
      <c r="H1730" s="41"/>
      <c r="I1730" s="41"/>
      <c r="J1730" s="46"/>
    </row>
    <row r="1731" spans="1:10" ht="15.75" x14ac:dyDescent="0.25">
      <c r="A1731" s="41"/>
      <c r="B1731" s="41"/>
      <c r="D1731" s="41"/>
      <c r="E1731" s="41"/>
      <c r="F1731" s="47"/>
      <c r="G1731" s="47"/>
      <c r="H1731" s="41"/>
      <c r="I1731" s="41"/>
      <c r="J1731" s="46"/>
    </row>
    <row r="1732" spans="1:10" ht="15.75" x14ac:dyDescent="0.25">
      <c r="A1732" s="41"/>
      <c r="B1732" s="41"/>
      <c r="D1732" s="41"/>
      <c r="E1732" s="41"/>
      <c r="F1732" s="47"/>
      <c r="G1732" s="47"/>
      <c r="H1732" s="41"/>
      <c r="I1732" s="41"/>
      <c r="J1732" s="46"/>
    </row>
    <row r="1733" spans="1:10" ht="15.75" x14ac:dyDescent="0.25">
      <c r="A1733" s="41"/>
      <c r="B1733" s="41"/>
      <c r="D1733" s="41"/>
      <c r="E1733" s="41"/>
      <c r="F1733" s="47"/>
      <c r="G1733" s="47"/>
      <c r="H1733" s="41"/>
      <c r="I1733" s="41"/>
      <c r="J1733" s="46"/>
    </row>
    <row r="1734" spans="1:10" ht="15.75" x14ac:dyDescent="0.25">
      <c r="A1734" s="41"/>
      <c r="B1734" s="41"/>
      <c r="D1734" s="41"/>
      <c r="E1734" s="41"/>
      <c r="F1734" s="47"/>
      <c r="G1734" s="47"/>
      <c r="H1734" s="41"/>
      <c r="I1734" s="41"/>
      <c r="J1734" s="46"/>
    </row>
    <row r="1735" spans="1:10" ht="15.75" x14ac:dyDescent="0.25">
      <c r="A1735" s="41"/>
      <c r="B1735" s="41"/>
      <c r="D1735" s="41"/>
      <c r="E1735" s="41"/>
      <c r="F1735" s="47"/>
      <c r="G1735" s="47"/>
      <c r="H1735" s="41"/>
      <c r="I1735" s="41"/>
      <c r="J1735" s="46"/>
    </row>
    <row r="1736" spans="1:10" ht="15.75" x14ac:dyDescent="0.25">
      <c r="A1736" s="41"/>
      <c r="B1736" s="41"/>
      <c r="D1736" s="41"/>
      <c r="E1736" s="41"/>
      <c r="F1736" s="47"/>
      <c r="G1736" s="47"/>
      <c r="H1736" s="41"/>
      <c r="I1736" s="41"/>
      <c r="J1736" s="46"/>
    </row>
    <row r="1737" spans="1:10" ht="15.75" x14ac:dyDescent="0.25">
      <c r="A1737" s="41"/>
      <c r="B1737" s="41"/>
      <c r="D1737" s="41"/>
      <c r="E1737" s="41"/>
      <c r="F1737" s="47"/>
      <c r="G1737" s="47"/>
      <c r="H1737" s="41"/>
      <c r="I1737" s="41"/>
      <c r="J1737" s="46"/>
    </row>
    <row r="1738" spans="1:10" ht="15.75" x14ac:dyDescent="0.25">
      <c r="A1738" s="41"/>
      <c r="B1738" s="41"/>
      <c r="D1738" s="41"/>
      <c r="E1738" s="41"/>
      <c r="F1738" s="47"/>
      <c r="G1738" s="47"/>
      <c r="H1738" s="41"/>
      <c r="I1738" s="41"/>
      <c r="J1738" s="46"/>
    </row>
    <row r="1739" spans="1:10" ht="15.75" x14ac:dyDescent="0.25">
      <c r="A1739" s="41"/>
      <c r="B1739" s="41"/>
      <c r="D1739" s="41"/>
      <c r="E1739" s="41"/>
      <c r="F1739" s="47"/>
      <c r="G1739" s="47"/>
      <c r="H1739" s="41"/>
      <c r="I1739" s="41"/>
      <c r="J1739" s="46"/>
    </row>
    <row r="1740" spans="1:10" ht="15.75" x14ac:dyDescent="0.25">
      <c r="A1740" s="41"/>
      <c r="B1740" s="41"/>
      <c r="D1740" s="41"/>
      <c r="E1740" s="41"/>
      <c r="F1740" s="47"/>
      <c r="G1740" s="47"/>
      <c r="H1740" s="41"/>
      <c r="I1740" s="41"/>
      <c r="J1740" s="46"/>
    </row>
    <row r="1741" spans="1:10" ht="15.75" x14ac:dyDescent="0.25">
      <c r="A1741" s="41"/>
      <c r="B1741" s="41"/>
      <c r="D1741" s="41"/>
      <c r="E1741" s="41"/>
      <c r="F1741" s="47"/>
      <c r="G1741" s="47"/>
      <c r="H1741" s="41"/>
      <c r="I1741" s="41"/>
      <c r="J1741" s="46"/>
    </row>
    <row r="1742" spans="1:10" ht="15.75" x14ac:dyDescent="0.25">
      <c r="A1742" s="41"/>
      <c r="B1742" s="41"/>
      <c r="D1742" s="41"/>
      <c r="E1742" s="41"/>
      <c r="F1742" s="47"/>
      <c r="G1742" s="47"/>
      <c r="H1742" s="41"/>
      <c r="I1742" s="41"/>
      <c r="J1742" s="46"/>
    </row>
    <row r="1743" spans="1:10" ht="15.75" x14ac:dyDescent="0.25">
      <c r="A1743" s="41"/>
      <c r="B1743" s="41"/>
      <c r="D1743" s="41"/>
      <c r="E1743" s="41"/>
      <c r="F1743" s="47"/>
      <c r="G1743" s="47"/>
      <c r="H1743" s="41"/>
      <c r="I1743" s="41"/>
      <c r="J1743" s="46"/>
    </row>
    <row r="1744" spans="1:10" ht="15.75" x14ac:dyDescent="0.25">
      <c r="A1744" s="41"/>
      <c r="B1744" s="41"/>
      <c r="D1744" s="41"/>
      <c r="E1744" s="41"/>
      <c r="F1744" s="47"/>
      <c r="G1744" s="47"/>
      <c r="H1744" s="41"/>
      <c r="I1744" s="41"/>
      <c r="J1744" s="46"/>
    </row>
    <row r="1745" spans="1:10" ht="15.75" x14ac:dyDescent="0.25">
      <c r="A1745" s="41"/>
      <c r="B1745" s="41"/>
      <c r="D1745" s="41"/>
      <c r="E1745" s="41"/>
      <c r="F1745" s="47"/>
      <c r="G1745" s="47"/>
      <c r="H1745" s="41"/>
      <c r="I1745" s="41"/>
      <c r="J1745" s="46"/>
    </row>
    <row r="1746" spans="1:10" ht="15.75" x14ac:dyDescent="0.25">
      <c r="A1746" s="41"/>
      <c r="B1746" s="41"/>
      <c r="D1746" s="41"/>
      <c r="E1746" s="41"/>
      <c r="F1746" s="47"/>
      <c r="G1746" s="47"/>
      <c r="H1746" s="41"/>
      <c r="I1746" s="41"/>
      <c r="J1746" s="46"/>
    </row>
    <row r="1747" spans="1:10" ht="15.75" x14ac:dyDescent="0.25">
      <c r="A1747" s="41"/>
      <c r="B1747" s="41"/>
      <c r="D1747" s="41"/>
      <c r="E1747" s="41"/>
      <c r="F1747" s="47"/>
      <c r="G1747" s="47"/>
      <c r="H1747" s="41"/>
      <c r="I1747" s="41"/>
      <c r="J1747" s="46"/>
    </row>
    <row r="1748" spans="1:10" ht="15.75" x14ac:dyDescent="0.25">
      <c r="A1748" s="41"/>
      <c r="B1748" s="41"/>
      <c r="D1748" s="41"/>
      <c r="E1748" s="41"/>
      <c r="F1748" s="47"/>
      <c r="G1748" s="47"/>
      <c r="H1748" s="41"/>
      <c r="I1748" s="41"/>
      <c r="J1748" s="46"/>
    </row>
    <row r="1749" spans="1:10" ht="15.75" x14ac:dyDescent="0.25">
      <c r="A1749" s="41"/>
      <c r="B1749" s="41"/>
      <c r="D1749" s="41"/>
      <c r="E1749" s="41"/>
      <c r="F1749" s="47"/>
      <c r="G1749" s="47"/>
      <c r="H1749" s="41"/>
      <c r="I1749" s="41"/>
      <c r="J1749" s="46"/>
    </row>
    <row r="1750" spans="1:10" ht="15.75" x14ac:dyDescent="0.25">
      <c r="A1750" s="41"/>
      <c r="B1750" s="41"/>
      <c r="D1750" s="41"/>
      <c r="E1750" s="41"/>
      <c r="F1750" s="47"/>
      <c r="G1750" s="47"/>
      <c r="H1750" s="41"/>
      <c r="I1750" s="41"/>
      <c r="J1750" s="46"/>
    </row>
    <row r="1751" spans="1:10" ht="15.75" x14ac:dyDescent="0.25">
      <c r="A1751" s="41"/>
      <c r="B1751" s="41"/>
      <c r="D1751" s="41"/>
      <c r="E1751" s="41"/>
      <c r="F1751" s="47"/>
      <c r="G1751" s="47"/>
      <c r="H1751" s="41"/>
      <c r="I1751" s="41"/>
      <c r="J1751" s="46"/>
    </row>
    <row r="1752" spans="1:10" ht="15.75" x14ac:dyDescent="0.25">
      <c r="A1752" s="41"/>
      <c r="B1752" s="41"/>
      <c r="D1752" s="41"/>
      <c r="E1752" s="41"/>
      <c r="F1752" s="47"/>
      <c r="G1752" s="47"/>
      <c r="H1752" s="41"/>
      <c r="I1752" s="41"/>
      <c r="J1752" s="46"/>
    </row>
    <row r="1753" spans="1:10" ht="15.75" x14ac:dyDescent="0.25">
      <c r="A1753" s="41"/>
      <c r="B1753" s="41"/>
      <c r="D1753" s="41"/>
      <c r="E1753" s="41"/>
      <c r="F1753" s="47"/>
      <c r="G1753" s="47"/>
      <c r="H1753" s="41"/>
      <c r="I1753" s="41"/>
      <c r="J1753" s="46"/>
    </row>
    <row r="1754" spans="1:10" ht="15.75" x14ac:dyDescent="0.25">
      <c r="A1754" s="41"/>
      <c r="B1754" s="41"/>
      <c r="D1754" s="41"/>
      <c r="E1754" s="41"/>
      <c r="F1754" s="47"/>
      <c r="G1754" s="47"/>
      <c r="H1754" s="41"/>
      <c r="I1754" s="41"/>
      <c r="J1754" s="46"/>
    </row>
    <row r="1755" spans="1:10" ht="15.75" x14ac:dyDescent="0.25">
      <c r="A1755" s="41"/>
      <c r="B1755" s="41"/>
      <c r="D1755" s="41"/>
      <c r="E1755" s="41"/>
      <c r="F1755" s="47"/>
      <c r="G1755" s="47"/>
      <c r="H1755" s="41"/>
      <c r="I1755" s="41"/>
      <c r="J1755" s="46"/>
    </row>
    <row r="1756" spans="1:10" ht="15.75" x14ac:dyDescent="0.25">
      <c r="A1756" s="41"/>
      <c r="B1756" s="41"/>
      <c r="D1756" s="41"/>
      <c r="E1756" s="41"/>
      <c r="F1756" s="47"/>
      <c r="G1756" s="47"/>
      <c r="H1756" s="41"/>
      <c r="I1756" s="41"/>
      <c r="J1756" s="46"/>
    </row>
    <row r="1757" spans="1:10" ht="15.75" x14ac:dyDescent="0.25">
      <c r="A1757" s="41"/>
      <c r="B1757" s="41"/>
      <c r="D1757" s="41"/>
      <c r="E1757" s="41"/>
      <c r="F1757" s="47"/>
      <c r="G1757" s="47"/>
      <c r="H1757" s="41"/>
      <c r="I1757" s="41"/>
      <c r="J1757" s="46"/>
    </row>
    <row r="1758" spans="1:10" ht="15.75" x14ac:dyDescent="0.25">
      <c r="A1758" s="41"/>
      <c r="B1758" s="41"/>
      <c r="D1758" s="41"/>
      <c r="E1758" s="41"/>
      <c r="F1758" s="47"/>
      <c r="G1758" s="47"/>
      <c r="H1758" s="41"/>
      <c r="I1758" s="41"/>
      <c r="J1758" s="46"/>
    </row>
    <row r="1759" spans="1:10" ht="15.75" x14ac:dyDescent="0.25">
      <c r="A1759" s="41"/>
      <c r="B1759" s="41"/>
      <c r="D1759" s="41"/>
      <c r="E1759" s="41"/>
      <c r="F1759" s="47"/>
      <c r="G1759" s="53"/>
      <c r="H1759" s="41"/>
      <c r="I1759" s="41"/>
      <c r="J1759" s="46"/>
    </row>
    <row r="1760" spans="1:10" ht="15.75" x14ac:dyDescent="0.25">
      <c r="A1760" s="41"/>
      <c r="B1760" s="41"/>
      <c r="D1760" s="41"/>
      <c r="E1760" s="41"/>
      <c r="F1760" s="47"/>
      <c r="G1760" s="53"/>
      <c r="H1760" s="41"/>
      <c r="I1760" s="41"/>
      <c r="J1760" s="46"/>
    </row>
    <row r="1761" spans="1:10" ht="15.75" x14ac:dyDescent="0.25">
      <c r="A1761" s="41"/>
      <c r="B1761" s="41"/>
      <c r="D1761" s="41"/>
      <c r="E1761" s="41"/>
      <c r="F1761" s="47"/>
      <c r="G1761" s="47"/>
      <c r="H1761" s="41"/>
      <c r="I1761" s="41"/>
      <c r="J1761" s="46"/>
    </row>
    <row r="1762" spans="1:10" ht="15.75" x14ac:dyDescent="0.25">
      <c r="A1762" s="41"/>
      <c r="B1762" s="41"/>
      <c r="D1762" s="41"/>
      <c r="E1762" s="41"/>
      <c r="F1762" s="47"/>
      <c r="G1762" s="47"/>
      <c r="H1762" s="41"/>
      <c r="I1762" s="41"/>
      <c r="J1762" s="46"/>
    </row>
    <row r="1763" spans="1:10" ht="15.75" x14ac:dyDescent="0.25">
      <c r="A1763" s="41"/>
      <c r="B1763" s="41"/>
      <c r="D1763" s="41"/>
      <c r="E1763" s="41"/>
      <c r="F1763" s="47"/>
      <c r="G1763" s="47"/>
      <c r="H1763" s="41"/>
      <c r="I1763" s="41"/>
      <c r="J1763" s="46"/>
    </row>
    <row r="1764" spans="1:10" ht="15.75" x14ac:dyDescent="0.25">
      <c r="A1764" s="41"/>
      <c r="B1764" s="41"/>
      <c r="D1764" s="41"/>
      <c r="E1764" s="41"/>
      <c r="F1764" s="47"/>
      <c r="G1764" s="47"/>
      <c r="H1764" s="41"/>
      <c r="I1764" s="41"/>
      <c r="J1764" s="46"/>
    </row>
    <row r="1765" spans="1:10" ht="15.75" x14ac:dyDescent="0.25">
      <c r="A1765" s="41"/>
      <c r="B1765" s="41"/>
      <c r="D1765" s="41"/>
      <c r="E1765" s="41"/>
      <c r="F1765" s="47"/>
      <c r="G1765" s="47"/>
      <c r="H1765" s="41"/>
      <c r="I1765" s="41"/>
      <c r="J1765" s="46"/>
    </row>
    <row r="1766" spans="1:10" ht="15.75" x14ac:dyDescent="0.25">
      <c r="A1766" s="41"/>
      <c r="B1766" s="41"/>
      <c r="D1766" s="41"/>
      <c r="E1766" s="41"/>
      <c r="F1766" s="47"/>
      <c r="G1766" s="47"/>
      <c r="H1766" s="41"/>
      <c r="I1766" s="41"/>
      <c r="J1766" s="46"/>
    </row>
    <row r="1767" spans="1:10" ht="15.75" x14ac:dyDescent="0.25">
      <c r="A1767" s="41"/>
      <c r="B1767" s="41"/>
      <c r="D1767" s="41"/>
      <c r="E1767" s="41"/>
      <c r="F1767" s="47"/>
      <c r="G1767" s="47"/>
      <c r="H1767" s="41"/>
      <c r="I1767" s="41"/>
      <c r="J1767" s="46"/>
    </row>
    <row r="1768" spans="1:10" ht="15.75" x14ac:dyDescent="0.25">
      <c r="A1768" s="41"/>
      <c r="B1768" s="41"/>
      <c r="D1768" s="41"/>
      <c r="E1768" s="41"/>
      <c r="F1768" s="47"/>
      <c r="G1768" s="47"/>
      <c r="H1768" s="41"/>
      <c r="I1768" s="41"/>
      <c r="J1768" s="46"/>
    </row>
    <row r="1769" spans="1:10" ht="15.75" x14ac:dyDescent="0.25">
      <c r="A1769" s="41"/>
      <c r="B1769" s="41"/>
      <c r="D1769" s="41"/>
      <c r="E1769" s="41"/>
      <c r="F1769" s="47"/>
      <c r="G1769" s="47"/>
      <c r="H1769" s="41"/>
      <c r="I1769" s="41"/>
      <c r="J1769" s="46"/>
    </row>
    <row r="1770" spans="1:10" ht="15.75" x14ac:dyDescent="0.25">
      <c r="A1770" s="41"/>
      <c r="B1770" s="41"/>
      <c r="D1770" s="41"/>
      <c r="E1770" s="41"/>
      <c r="F1770" s="47"/>
      <c r="G1770" s="47"/>
      <c r="H1770" s="41"/>
      <c r="I1770" s="41"/>
      <c r="J1770" s="46"/>
    </row>
    <row r="1771" spans="1:10" ht="15.75" x14ac:dyDescent="0.25">
      <c r="A1771" s="41"/>
      <c r="B1771" s="41"/>
      <c r="D1771" s="41"/>
      <c r="E1771" s="41"/>
      <c r="F1771" s="47"/>
      <c r="G1771" s="47"/>
      <c r="H1771" s="41"/>
      <c r="I1771" s="41"/>
      <c r="J1771" s="46"/>
    </row>
    <row r="1772" spans="1:10" ht="15.75" x14ac:dyDescent="0.25">
      <c r="A1772" s="41"/>
      <c r="B1772" s="41"/>
      <c r="D1772" s="41"/>
      <c r="E1772" s="41"/>
      <c r="F1772" s="47"/>
      <c r="G1772" s="47"/>
      <c r="H1772" s="41"/>
      <c r="I1772" s="41"/>
      <c r="J1772" s="46"/>
    </row>
    <row r="1773" spans="1:10" ht="15.75" x14ac:dyDescent="0.25">
      <c r="A1773" s="41"/>
      <c r="B1773" s="41"/>
      <c r="D1773" s="41"/>
      <c r="E1773" s="41"/>
      <c r="F1773" s="47"/>
      <c r="G1773" s="47"/>
      <c r="H1773" s="41"/>
      <c r="I1773" s="41"/>
      <c r="J1773" s="46"/>
    </row>
    <row r="1774" spans="1:10" ht="15.75" x14ac:dyDescent="0.25">
      <c r="A1774" s="41"/>
      <c r="B1774" s="41"/>
      <c r="D1774" s="41"/>
      <c r="E1774" s="41"/>
      <c r="F1774" s="47"/>
      <c r="G1774" s="47"/>
      <c r="H1774" s="41"/>
      <c r="I1774" s="41"/>
      <c r="J1774" s="46"/>
    </row>
    <row r="1775" spans="1:10" ht="15.75" x14ac:dyDescent="0.25">
      <c r="A1775" s="41"/>
      <c r="B1775" s="41"/>
      <c r="D1775" s="41"/>
      <c r="E1775" s="41"/>
      <c r="F1775" s="47"/>
      <c r="G1775" s="47"/>
      <c r="H1775" s="41"/>
      <c r="I1775" s="41"/>
      <c r="J1775" s="46"/>
    </row>
    <row r="1776" spans="1:10" ht="15.75" x14ac:dyDescent="0.25">
      <c r="A1776" s="41"/>
      <c r="B1776" s="41"/>
      <c r="D1776" s="41"/>
      <c r="E1776" s="41"/>
      <c r="F1776" s="47"/>
      <c r="G1776" s="47"/>
      <c r="H1776" s="41"/>
      <c r="I1776" s="41"/>
      <c r="J1776" s="46"/>
    </row>
    <row r="1777" spans="1:10" ht="15.75" x14ac:dyDescent="0.25">
      <c r="A1777" s="41"/>
      <c r="B1777" s="41"/>
      <c r="D1777" s="41"/>
      <c r="E1777" s="41"/>
      <c r="F1777" s="47"/>
      <c r="G1777" s="47"/>
      <c r="H1777" s="41"/>
      <c r="I1777" s="41"/>
      <c r="J1777" s="46"/>
    </row>
    <row r="1778" spans="1:10" ht="15.75" x14ac:dyDescent="0.25">
      <c r="A1778" s="41"/>
      <c r="B1778" s="41"/>
      <c r="D1778" s="41"/>
      <c r="E1778" s="41"/>
      <c r="F1778" s="47"/>
      <c r="G1778" s="47"/>
      <c r="H1778" s="41"/>
      <c r="I1778" s="41"/>
      <c r="J1778" s="46"/>
    </row>
    <row r="1779" spans="1:10" ht="15.75" x14ac:dyDescent="0.25">
      <c r="A1779" s="41"/>
      <c r="B1779" s="41"/>
      <c r="D1779" s="41"/>
      <c r="E1779" s="41"/>
      <c r="F1779" s="47"/>
      <c r="G1779" s="47"/>
      <c r="H1779" s="41"/>
      <c r="I1779" s="41"/>
      <c r="J1779" s="46"/>
    </row>
    <row r="1780" spans="1:10" ht="15.75" x14ac:dyDescent="0.25">
      <c r="A1780" s="41"/>
      <c r="B1780" s="41"/>
      <c r="D1780" s="41"/>
      <c r="E1780" s="41"/>
      <c r="F1780" s="47"/>
      <c r="G1780" s="47"/>
      <c r="H1780" s="41"/>
      <c r="I1780" s="41"/>
      <c r="J1780" s="46"/>
    </row>
    <row r="1781" spans="1:10" ht="15.75" x14ac:dyDescent="0.25">
      <c r="A1781" s="41"/>
      <c r="B1781" s="41"/>
      <c r="D1781" s="41"/>
      <c r="E1781" s="41"/>
      <c r="F1781" s="47"/>
      <c r="G1781" s="47"/>
      <c r="H1781" s="41"/>
      <c r="I1781" s="41"/>
      <c r="J1781" s="46"/>
    </row>
    <row r="1782" spans="1:10" ht="15.75" x14ac:dyDescent="0.25">
      <c r="A1782" s="41"/>
      <c r="B1782" s="41"/>
      <c r="D1782" s="41"/>
      <c r="E1782" s="41"/>
      <c r="F1782" s="47"/>
      <c r="G1782" s="47"/>
      <c r="H1782" s="41"/>
      <c r="I1782" s="41"/>
      <c r="J1782" s="46"/>
    </row>
    <row r="1783" spans="1:10" ht="15.75" x14ac:dyDescent="0.25">
      <c r="A1783" s="41"/>
      <c r="B1783" s="41"/>
      <c r="D1783" s="41"/>
      <c r="E1783" s="41"/>
      <c r="F1783" s="47"/>
      <c r="G1783" s="47"/>
      <c r="H1783" s="41"/>
      <c r="I1783" s="41"/>
      <c r="J1783" s="46"/>
    </row>
    <row r="1784" spans="1:10" ht="15.75" x14ac:dyDescent="0.25">
      <c r="A1784" s="41"/>
      <c r="B1784" s="41"/>
      <c r="D1784" s="41"/>
      <c r="E1784" s="41"/>
      <c r="F1784" s="47"/>
      <c r="G1784" s="47"/>
      <c r="H1784" s="41"/>
      <c r="I1784" s="41"/>
      <c r="J1784" s="46"/>
    </row>
    <row r="1785" spans="1:10" ht="15.75" x14ac:dyDescent="0.25">
      <c r="A1785" s="41"/>
      <c r="B1785" s="41"/>
      <c r="D1785" s="41"/>
      <c r="E1785" s="41"/>
      <c r="F1785" s="47"/>
      <c r="G1785" s="47"/>
      <c r="H1785" s="41"/>
      <c r="I1785" s="41"/>
      <c r="J1785" s="46"/>
    </row>
    <row r="1786" spans="1:10" ht="15.75" x14ac:dyDescent="0.25">
      <c r="A1786" s="41"/>
      <c r="B1786" s="41"/>
      <c r="D1786" s="41"/>
      <c r="E1786" s="41"/>
      <c r="F1786" s="47"/>
      <c r="G1786" s="47"/>
      <c r="H1786" s="41"/>
      <c r="I1786" s="41"/>
      <c r="J1786" s="46"/>
    </row>
    <row r="1787" spans="1:10" ht="15.75" x14ac:dyDescent="0.25">
      <c r="A1787" s="41"/>
      <c r="B1787" s="41"/>
      <c r="D1787" s="41"/>
      <c r="E1787" s="41"/>
      <c r="F1787" s="47"/>
      <c r="G1787" s="47"/>
      <c r="H1787" s="41"/>
      <c r="I1787" s="41"/>
      <c r="J1787" s="46"/>
    </row>
    <row r="1788" spans="1:10" ht="15.75" x14ac:dyDescent="0.25">
      <c r="A1788" s="41"/>
      <c r="B1788" s="41"/>
      <c r="D1788" s="41"/>
      <c r="E1788" s="41"/>
      <c r="F1788" s="47"/>
      <c r="G1788" s="47"/>
      <c r="H1788" s="41"/>
      <c r="I1788" s="41"/>
      <c r="J1788" s="46"/>
    </row>
    <row r="1789" spans="1:10" ht="15.75" x14ac:dyDescent="0.25">
      <c r="A1789" s="41"/>
      <c r="B1789" s="41"/>
      <c r="D1789" s="41"/>
      <c r="E1789" s="41"/>
      <c r="F1789" s="47"/>
      <c r="G1789" s="47"/>
      <c r="H1789" s="41"/>
      <c r="I1789" s="41"/>
      <c r="J1789" s="46"/>
    </row>
    <row r="1790" spans="1:10" ht="15.75" x14ac:dyDescent="0.25">
      <c r="A1790" s="41"/>
      <c r="B1790" s="41"/>
      <c r="D1790" s="41"/>
      <c r="E1790" s="41"/>
      <c r="F1790" s="47"/>
      <c r="G1790" s="47"/>
      <c r="H1790" s="41"/>
      <c r="I1790" s="41"/>
      <c r="J1790" s="46"/>
    </row>
    <row r="1791" spans="1:10" ht="15.75" x14ac:dyDescent="0.25">
      <c r="A1791" s="41"/>
      <c r="B1791" s="41"/>
      <c r="D1791" s="41"/>
      <c r="E1791" s="41"/>
      <c r="F1791" s="47"/>
      <c r="G1791" s="47"/>
      <c r="H1791" s="41"/>
      <c r="I1791" s="41"/>
      <c r="J1791" s="46"/>
    </row>
    <row r="1792" spans="1:10" ht="15.75" x14ac:dyDescent="0.25">
      <c r="A1792" s="41"/>
      <c r="B1792" s="41"/>
      <c r="D1792" s="41"/>
      <c r="E1792" s="41"/>
      <c r="F1792" s="47"/>
      <c r="G1792" s="47"/>
      <c r="H1792" s="41"/>
      <c r="I1792" s="41"/>
      <c r="J1792" s="46"/>
    </row>
    <row r="1793" spans="1:10" ht="15.75" x14ac:dyDescent="0.25">
      <c r="A1793" s="41"/>
      <c r="B1793" s="41"/>
      <c r="D1793" s="41"/>
      <c r="E1793" s="41"/>
      <c r="F1793" s="47"/>
      <c r="G1793" s="47"/>
      <c r="H1793" s="41"/>
      <c r="I1793" s="41"/>
      <c r="J1793" s="46"/>
    </row>
    <row r="1794" spans="1:10" ht="15.75" x14ac:dyDescent="0.25">
      <c r="A1794" s="41"/>
      <c r="B1794" s="41"/>
      <c r="D1794" s="41"/>
      <c r="E1794" s="41"/>
      <c r="F1794" s="47"/>
      <c r="G1794" s="47"/>
      <c r="H1794" s="41"/>
      <c r="I1794" s="41"/>
      <c r="J1794" s="46"/>
    </row>
    <row r="1795" spans="1:10" ht="15.75" x14ac:dyDescent="0.25">
      <c r="A1795" s="41"/>
      <c r="B1795" s="41"/>
      <c r="D1795" s="41"/>
      <c r="E1795" s="41"/>
      <c r="F1795" s="47"/>
      <c r="G1795" s="47"/>
      <c r="H1795" s="41"/>
      <c r="I1795" s="41"/>
      <c r="J1795" s="46"/>
    </row>
    <row r="1796" spans="1:10" ht="15.75" x14ac:dyDescent="0.25">
      <c r="A1796" s="41"/>
      <c r="B1796" s="41"/>
      <c r="D1796" s="41"/>
      <c r="E1796" s="41"/>
      <c r="F1796" s="47"/>
      <c r="G1796" s="47"/>
      <c r="H1796" s="41"/>
      <c r="I1796" s="41"/>
      <c r="J1796" s="46"/>
    </row>
    <row r="1797" spans="1:10" ht="15.75" x14ac:dyDescent="0.25">
      <c r="A1797" s="41"/>
      <c r="B1797" s="41"/>
      <c r="D1797" s="41"/>
      <c r="E1797" s="41"/>
      <c r="F1797" s="47"/>
      <c r="G1797" s="47"/>
      <c r="H1797" s="41"/>
      <c r="I1797" s="41"/>
      <c r="J1797" s="46"/>
    </row>
    <row r="1798" spans="1:10" ht="15.75" x14ac:dyDescent="0.25">
      <c r="A1798" s="41"/>
      <c r="B1798" s="41"/>
      <c r="D1798" s="41"/>
      <c r="E1798" s="41"/>
      <c r="F1798" s="47"/>
      <c r="G1798" s="47"/>
      <c r="H1798" s="41"/>
      <c r="I1798" s="41"/>
      <c r="J1798" s="46"/>
    </row>
    <row r="1799" spans="1:10" ht="15.75" x14ac:dyDescent="0.25">
      <c r="A1799" s="41"/>
      <c r="B1799" s="41"/>
      <c r="D1799" s="41"/>
      <c r="E1799" s="41"/>
      <c r="F1799" s="47"/>
      <c r="G1799" s="47"/>
      <c r="H1799" s="41"/>
      <c r="I1799" s="41"/>
      <c r="J1799" s="46"/>
    </row>
    <row r="1800" spans="1:10" ht="15.75" x14ac:dyDescent="0.25">
      <c r="A1800" s="41"/>
      <c r="B1800" s="41"/>
      <c r="D1800" s="41"/>
      <c r="E1800" s="41"/>
      <c r="F1800" s="47"/>
      <c r="G1800" s="47"/>
      <c r="H1800" s="41"/>
      <c r="I1800" s="41"/>
      <c r="J1800" s="46"/>
    </row>
    <row r="1801" spans="1:10" ht="15.75" x14ac:dyDescent="0.25">
      <c r="A1801" s="41"/>
      <c r="B1801" s="41"/>
      <c r="D1801" s="41"/>
      <c r="E1801" s="41"/>
      <c r="F1801" s="47"/>
      <c r="G1801" s="47"/>
      <c r="H1801" s="41"/>
      <c r="I1801" s="41"/>
      <c r="J1801" s="46"/>
    </row>
    <row r="1802" spans="1:10" ht="15.75" x14ac:dyDescent="0.25">
      <c r="A1802" s="41"/>
      <c r="B1802" s="41"/>
      <c r="D1802" s="41"/>
      <c r="E1802" s="41"/>
      <c r="F1802" s="47"/>
      <c r="G1802" s="47"/>
      <c r="H1802" s="41"/>
      <c r="I1802" s="41"/>
      <c r="J1802" s="46"/>
    </row>
    <row r="1803" spans="1:10" ht="15.75" x14ac:dyDescent="0.25">
      <c r="A1803" s="41"/>
      <c r="B1803" s="41"/>
      <c r="D1803" s="41"/>
      <c r="E1803" s="41"/>
      <c r="F1803" s="47"/>
      <c r="G1803" s="47"/>
      <c r="H1803" s="41"/>
      <c r="I1803" s="41"/>
      <c r="J1803" s="46"/>
    </row>
    <row r="1804" spans="1:10" ht="15.75" x14ac:dyDescent="0.25">
      <c r="A1804" s="41"/>
      <c r="B1804" s="41"/>
      <c r="D1804" s="41"/>
      <c r="E1804" s="41"/>
      <c r="F1804" s="47"/>
      <c r="G1804" s="47"/>
      <c r="H1804" s="41"/>
      <c r="I1804" s="41"/>
      <c r="J1804" s="46"/>
    </row>
    <row r="1805" spans="1:10" ht="15.75" x14ac:dyDescent="0.25">
      <c r="A1805" s="41"/>
      <c r="B1805" s="41"/>
      <c r="D1805" s="41"/>
      <c r="E1805" s="41"/>
      <c r="F1805" s="47"/>
      <c r="G1805" s="47"/>
      <c r="H1805" s="41"/>
      <c r="I1805" s="41"/>
      <c r="J1805" s="46"/>
    </row>
    <row r="1806" spans="1:10" ht="15.75" x14ac:dyDescent="0.25">
      <c r="A1806" s="41"/>
      <c r="B1806" s="41"/>
      <c r="D1806" s="41"/>
      <c r="E1806" s="41"/>
      <c r="F1806" s="47"/>
      <c r="G1806" s="47"/>
      <c r="H1806" s="41"/>
      <c r="I1806" s="41"/>
      <c r="J1806" s="46"/>
    </row>
    <row r="1807" spans="1:10" ht="15.75" x14ac:dyDescent="0.25">
      <c r="A1807" s="41"/>
      <c r="B1807" s="41"/>
      <c r="D1807" s="41"/>
      <c r="E1807" s="41"/>
      <c r="F1807" s="47"/>
      <c r="G1807" s="47"/>
      <c r="H1807" s="41"/>
      <c r="I1807" s="41"/>
      <c r="J1807" s="46"/>
    </row>
    <row r="1808" spans="1:10" ht="15.75" x14ac:dyDescent="0.25">
      <c r="A1808" s="41"/>
      <c r="B1808" s="41"/>
      <c r="D1808" s="41"/>
      <c r="E1808" s="41"/>
      <c r="F1808" s="47"/>
      <c r="G1808" s="47"/>
      <c r="H1808" s="41"/>
      <c r="I1808" s="41"/>
      <c r="J1808" s="46"/>
    </row>
    <row r="1809" spans="1:10" ht="15.75" x14ac:dyDescent="0.25">
      <c r="A1809" s="41"/>
      <c r="B1809" s="41"/>
      <c r="D1809" s="41"/>
      <c r="E1809" s="41"/>
      <c r="F1809" s="47"/>
      <c r="G1809" s="47"/>
      <c r="H1809" s="41"/>
      <c r="I1809" s="41"/>
      <c r="J1809" s="46"/>
    </row>
    <row r="1810" spans="1:10" ht="15.75" x14ac:dyDescent="0.25">
      <c r="A1810" s="41"/>
      <c r="B1810" s="41"/>
      <c r="D1810" s="41"/>
      <c r="E1810" s="41"/>
      <c r="F1810" s="47"/>
      <c r="G1810" s="47"/>
      <c r="H1810" s="41"/>
      <c r="I1810" s="41"/>
      <c r="J1810" s="46"/>
    </row>
    <row r="1811" spans="1:10" ht="15.75" x14ac:dyDescent="0.25">
      <c r="A1811" s="41"/>
      <c r="B1811" s="41"/>
      <c r="D1811" s="41"/>
      <c r="E1811" s="41"/>
      <c r="F1811" s="47"/>
      <c r="G1811" s="47"/>
      <c r="H1811" s="41"/>
      <c r="I1811" s="41"/>
      <c r="J1811" s="46"/>
    </row>
    <row r="1812" spans="1:10" ht="15.75" x14ac:dyDescent="0.25">
      <c r="A1812" s="41"/>
      <c r="B1812" s="41"/>
      <c r="D1812" s="41"/>
      <c r="E1812" s="41"/>
      <c r="F1812" s="47"/>
      <c r="G1812" s="47"/>
      <c r="H1812" s="41"/>
      <c r="I1812" s="41"/>
      <c r="J1812" s="46"/>
    </row>
    <row r="1813" spans="1:10" ht="15.75" x14ac:dyDescent="0.25">
      <c r="A1813" s="41"/>
      <c r="B1813" s="41"/>
      <c r="D1813" s="41"/>
      <c r="E1813" s="41"/>
      <c r="F1813" s="47"/>
      <c r="G1813" s="47"/>
      <c r="H1813" s="41"/>
      <c r="I1813" s="41"/>
      <c r="J1813" s="46"/>
    </row>
    <row r="1814" spans="1:10" ht="15.75" x14ac:dyDescent="0.25">
      <c r="A1814" s="41"/>
      <c r="B1814" s="41"/>
      <c r="D1814" s="41"/>
      <c r="E1814" s="41"/>
      <c r="F1814" s="47"/>
      <c r="G1814" s="47"/>
      <c r="H1814" s="41"/>
      <c r="I1814" s="41"/>
      <c r="J1814" s="46"/>
    </row>
    <row r="1815" spans="1:10" ht="15.75" x14ac:dyDescent="0.25">
      <c r="A1815" s="41"/>
      <c r="B1815" s="41"/>
      <c r="D1815" s="41"/>
      <c r="E1815" s="41"/>
      <c r="F1815" s="47"/>
      <c r="G1815" s="47"/>
      <c r="H1815" s="41"/>
      <c r="I1815" s="41"/>
      <c r="J1815" s="46"/>
    </row>
    <row r="1816" spans="1:10" ht="15.75" x14ac:dyDescent="0.25">
      <c r="A1816" s="41"/>
      <c r="B1816" s="41"/>
      <c r="D1816" s="41"/>
      <c r="E1816" s="41"/>
      <c r="F1816" s="47"/>
      <c r="G1816" s="47"/>
      <c r="H1816" s="41"/>
      <c r="I1816" s="41"/>
      <c r="J1816" s="46"/>
    </row>
    <row r="1817" spans="1:10" ht="15.75" x14ac:dyDescent="0.25">
      <c r="A1817" s="41"/>
      <c r="B1817" s="41"/>
      <c r="D1817" s="41"/>
      <c r="E1817" s="41"/>
      <c r="F1817" s="47"/>
      <c r="G1817" s="47"/>
      <c r="H1817" s="41"/>
      <c r="I1817" s="41"/>
      <c r="J1817" s="46"/>
    </row>
    <row r="1818" spans="1:10" ht="15.75" x14ac:dyDescent="0.25">
      <c r="A1818" s="41"/>
      <c r="B1818" s="41"/>
      <c r="D1818" s="41"/>
      <c r="E1818" s="41"/>
      <c r="F1818" s="47"/>
      <c r="G1818" s="47"/>
      <c r="H1818" s="41"/>
      <c r="I1818" s="41"/>
      <c r="J1818" s="46"/>
    </row>
    <row r="1819" spans="1:10" ht="15.75" x14ac:dyDescent="0.25">
      <c r="A1819" s="41"/>
      <c r="B1819" s="41"/>
      <c r="D1819" s="41"/>
      <c r="E1819" s="41"/>
      <c r="F1819" s="47"/>
      <c r="G1819" s="47"/>
      <c r="H1819" s="41"/>
      <c r="I1819" s="41"/>
      <c r="J1819" s="46"/>
    </row>
    <row r="1820" spans="1:10" ht="15.75" x14ac:dyDescent="0.25">
      <c r="A1820" s="41"/>
      <c r="B1820" s="41"/>
      <c r="D1820" s="41"/>
      <c r="E1820" s="41"/>
      <c r="F1820" s="47"/>
      <c r="G1820" s="47"/>
      <c r="H1820" s="41"/>
      <c r="I1820" s="41"/>
      <c r="J1820" s="46"/>
    </row>
    <row r="1821" spans="1:10" ht="15.75" x14ac:dyDescent="0.25">
      <c r="A1821" s="41"/>
      <c r="B1821" s="41"/>
      <c r="D1821" s="41"/>
      <c r="E1821" s="41"/>
      <c r="F1821" s="47"/>
      <c r="G1821" s="47"/>
      <c r="H1821" s="41"/>
      <c r="I1821" s="41"/>
      <c r="J1821" s="46"/>
    </row>
    <row r="1822" spans="1:10" ht="15.75" x14ac:dyDescent="0.25">
      <c r="A1822" s="41"/>
      <c r="B1822" s="41"/>
      <c r="D1822" s="41"/>
      <c r="E1822" s="41"/>
      <c r="F1822" s="47"/>
      <c r="G1822" s="47"/>
      <c r="H1822" s="41"/>
      <c r="I1822" s="41"/>
      <c r="J1822" s="46"/>
    </row>
    <row r="1823" spans="1:10" ht="15.75" x14ac:dyDescent="0.25">
      <c r="A1823" s="41"/>
      <c r="B1823" s="41"/>
      <c r="D1823" s="41"/>
      <c r="E1823" s="41"/>
      <c r="F1823" s="47"/>
      <c r="G1823" s="47"/>
      <c r="H1823" s="41"/>
      <c r="I1823" s="41"/>
      <c r="J1823" s="46"/>
    </row>
    <row r="1824" spans="1:10" ht="15.75" x14ac:dyDescent="0.25">
      <c r="A1824" s="41"/>
      <c r="B1824" s="41"/>
      <c r="D1824" s="41"/>
      <c r="E1824" s="41"/>
      <c r="F1824" s="47"/>
      <c r="G1824" s="47"/>
      <c r="H1824" s="41"/>
      <c r="I1824" s="41"/>
      <c r="J1824" s="46"/>
    </row>
    <row r="1825" spans="1:10" ht="15.75" x14ac:dyDescent="0.25">
      <c r="A1825" s="41"/>
      <c r="B1825" s="41"/>
      <c r="D1825" s="41"/>
      <c r="E1825" s="41"/>
      <c r="F1825" s="47"/>
      <c r="G1825" s="47"/>
      <c r="H1825" s="41"/>
      <c r="I1825" s="41"/>
      <c r="J1825" s="46"/>
    </row>
    <row r="1826" spans="1:10" ht="15.75" x14ac:dyDescent="0.25">
      <c r="A1826" s="41"/>
      <c r="B1826" s="41"/>
      <c r="D1826" s="41"/>
      <c r="E1826" s="41"/>
      <c r="F1826" s="47"/>
      <c r="G1826" s="47"/>
      <c r="H1826" s="41"/>
      <c r="I1826" s="41"/>
      <c r="J1826" s="46"/>
    </row>
    <row r="1827" spans="1:10" ht="15.75" x14ac:dyDescent="0.25">
      <c r="A1827" s="41"/>
      <c r="B1827" s="41"/>
      <c r="D1827" s="41"/>
      <c r="E1827" s="41"/>
      <c r="F1827" s="47"/>
      <c r="G1827" s="47"/>
      <c r="H1827" s="41"/>
      <c r="I1827" s="41"/>
      <c r="J1827" s="46"/>
    </row>
    <row r="1828" spans="1:10" ht="15.75" x14ac:dyDescent="0.25">
      <c r="A1828" s="41"/>
      <c r="B1828" s="41"/>
      <c r="D1828" s="41"/>
      <c r="E1828" s="41"/>
      <c r="F1828" s="47"/>
      <c r="G1828" s="47"/>
      <c r="H1828" s="41"/>
      <c r="I1828" s="41"/>
      <c r="J1828" s="46"/>
    </row>
    <row r="1829" spans="1:10" ht="15.75" x14ac:dyDescent="0.25">
      <c r="A1829" s="41"/>
      <c r="B1829" s="41"/>
      <c r="D1829" s="41"/>
      <c r="E1829" s="41"/>
      <c r="F1829" s="47"/>
      <c r="G1829" s="47"/>
      <c r="H1829" s="41"/>
      <c r="I1829" s="41"/>
      <c r="J1829" s="46"/>
    </row>
    <row r="1830" spans="1:10" ht="15.75" x14ac:dyDescent="0.25">
      <c r="A1830" s="41"/>
      <c r="B1830" s="41"/>
      <c r="D1830" s="41"/>
      <c r="E1830" s="41"/>
      <c r="F1830" s="47"/>
      <c r="G1830" s="47"/>
      <c r="H1830" s="41"/>
      <c r="I1830" s="41"/>
      <c r="J1830" s="46"/>
    </row>
    <row r="1831" spans="1:10" ht="15.75" x14ac:dyDescent="0.25">
      <c r="A1831" s="41"/>
      <c r="B1831" s="41"/>
      <c r="D1831" s="41"/>
      <c r="E1831" s="41"/>
      <c r="F1831" s="47"/>
      <c r="G1831" s="47"/>
      <c r="H1831" s="41"/>
      <c r="I1831" s="41"/>
      <c r="J1831" s="46"/>
    </row>
    <row r="1832" spans="1:10" ht="15.75" x14ac:dyDescent="0.25">
      <c r="A1832" s="41"/>
      <c r="B1832" s="41"/>
      <c r="D1832" s="41"/>
      <c r="E1832" s="41"/>
      <c r="F1832" s="47"/>
      <c r="G1832" s="47"/>
      <c r="H1832" s="41"/>
      <c r="I1832" s="41"/>
      <c r="J1832" s="46"/>
    </row>
    <row r="1833" spans="1:10" ht="15.75" x14ac:dyDescent="0.25">
      <c r="A1833" s="41"/>
      <c r="B1833" s="41"/>
      <c r="D1833" s="41"/>
      <c r="E1833" s="41"/>
      <c r="F1833" s="47"/>
      <c r="G1833" s="47"/>
      <c r="H1833" s="41"/>
      <c r="I1833" s="41"/>
      <c r="J1833" s="46"/>
    </row>
    <row r="1834" spans="1:10" ht="15.75" x14ac:dyDescent="0.25">
      <c r="A1834" s="41"/>
      <c r="B1834" s="41"/>
      <c r="D1834" s="41"/>
      <c r="E1834" s="41"/>
      <c r="F1834" s="47"/>
      <c r="G1834" s="47"/>
      <c r="H1834" s="41"/>
      <c r="I1834" s="41"/>
      <c r="J1834" s="46"/>
    </row>
    <row r="1835" spans="1:10" ht="15.75" x14ac:dyDescent="0.25">
      <c r="A1835" s="41"/>
      <c r="B1835" s="41"/>
      <c r="D1835" s="41"/>
      <c r="E1835" s="41"/>
      <c r="F1835" s="47"/>
      <c r="G1835" s="47"/>
      <c r="H1835" s="41"/>
      <c r="I1835" s="41"/>
      <c r="J1835" s="46"/>
    </row>
    <row r="1836" spans="1:10" ht="15.75" x14ac:dyDescent="0.25">
      <c r="A1836" s="41"/>
      <c r="B1836" s="41"/>
      <c r="D1836" s="41"/>
      <c r="E1836" s="41"/>
      <c r="F1836" s="47"/>
      <c r="G1836" s="47"/>
      <c r="H1836" s="41"/>
      <c r="I1836" s="41"/>
      <c r="J1836" s="46"/>
    </row>
    <row r="1837" spans="1:10" ht="15.75" x14ac:dyDescent="0.25">
      <c r="A1837" s="41"/>
      <c r="B1837" s="41"/>
      <c r="D1837" s="41"/>
      <c r="E1837" s="41"/>
      <c r="F1837" s="47"/>
      <c r="G1837" s="47"/>
      <c r="H1837" s="41"/>
      <c r="I1837" s="41"/>
      <c r="J1837" s="46"/>
    </row>
    <row r="1838" spans="1:10" ht="15.75" x14ac:dyDescent="0.25">
      <c r="A1838" s="41"/>
      <c r="B1838" s="41"/>
      <c r="D1838" s="41"/>
      <c r="E1838" s="41"/>
      <c r="F1838" s="47"/>
      <c r="G1838" s="47"/>
      <c r="H1838" s="41"/>
      <c r="I1838" s="41"/>
      <c r="J1838" s="46"/>
    </row>
    <row r="1839" spans="1:10" ht="15.75" x14ac:dyDescent="0.25">
      <c r="A1839" s="41"/>
      <c r="B1839" s="41"/>
      <c r="D1839" s="41"/>
      <c r="E1839" s="41"/>
      <c r="F1839" s="47"/>
      <c r="G1839" s="47"/>
      <c r="H1839" s="41"/>
      <c r="I1839" s="41"/>
      <c r="J1839" s="46"/>
    </row>
    <row r="1840" spans="1:10" ht="15.75" x14ac:dyDescent="0.25">
      <c r="A1840" s="41"/>
      <c r="B1840" s="41"/>
      <c r="D1840" s="41"/>
      <c r="E1840" s="41"/>
      <c r="F1840" s="47"/>
      <c r="G1840" s="47"/>
      <c r="H1840" s="41"/>
      <c r="I1840" s="41"/>
      <c r="J1840" s="46"/>
    </row>
    <row r="1841" spans="1:10" ht="15.75" x14ac:dyDescent="0.25">
      <c r="A1841" s="41"/>
      <c r="B1841" s="41"/>
      <c r="D1841" s="41"/>
      <c r="E1841" s="41"/>
      <c r="F1841" s="47"/>
      <c r="G1841" s="47"/>
      <c r="H1841" s="41"/>
      <c r="I1841" s="41"/>
      <c r="J1841" s="46"/>
    </row>
    <row r="1842" spans="1:10" ht="15.75" x14ac:dyDescent="0.25">
      <c r="A1842" s="41"/>
      <c r="B1842" s="41"/>
      <c r="D1842" s="41"/>
      <c r="E1842" s="41"/>
      <c r="F1842" s="47"/>
      <c r="G1842" s="47"/>
      <c r="H1842" s="41"/>
      <c r="I1842" s="41"/>
      <c r="J1842" s="46"/>
    </row>
    <row r="1843" spans="1:10" ht="15.75" x14ac:dyDescent="0.25">
      <c r="A1843" s="41"/>
      <c r="B1843" s="41"/>
      <c r="D1843" s="41"/>
      <c r="E1843" s="41"/>
      <c r="F1843" s="47"/>
      <c r="G1843" s="47"/>
      <c r="H1843" s="41"/>
      <c r="I1843" s="41"/>
      <c r="J1843" s="46"/>
    </row>
    <row r="1844" spans="1:10" ht="15.75" x14ac:dyDescent="0.25">
      <c r="A1844" s="41"/>
      <c r="B1844" s="41"/>
      <c r="D1844" s="41"/>
      <c r="E1844" s="41"/>
      <c r="F1844" s="47"/>
      <c r="G1844" s="47"/>
      <c r="H1844" s="41"/>
      <c r="I1844" s="41"/>
      <c r="J1844" s="46"/>
    </row>
    <row r="1845" spans="1:10" ht="15.75" x14ac:dyDescent="0.25">
      <c r="A1845" s="41"/>
      <c r="B1845" s="48"/>
      <c r="D1845" s="41"/>
      <c r="E1845" s="41"/>
      <c r="F1845" s="47"/>
      <c r="G1845" s="47"/>
      <c r="H1845" s="41"/>
      <c r="I1845" s="41"/>
      <c r="J1845" s="46"/>
    </row>
    <row r="1846" spans="1:10" ht="15.75" x14ac:dyDescent="0.25">
      <c r="A1846" s="41"/>
      <c r="B1846" s="48"/>
      <c r="D1846" s="41"/>
      <c r="E1846" s="41"/>
      <c r="F1846" s="47"/>
      <c r="G1846" s="47"/>
      <c r="H1846" s="41"/>
      <c r="I1846" s="41"/>
      <c r="J1846" s="46"/>
    </row>
    <row r="1847" spans="1:10" ht="15.75" x14ac:dyDescent="0.25">
      <c r="A1847" s="41"/>
      <c r="B1847" s="41"/>
      <c r="D1847" s="41"/>
      <c r="E1847" s="41"/>
      <c r="F1847" s="47"/>
      <c r="G1847" s="47"/>
      <c r="H1847" s="41"/>
      <c r="I1847" s="41"/>
      <c r="J1847" s="46"/>
    </row>
    <row r="1848" spans="1:10" ht="15.75" x14ac:dyDescent="0.25">
      <c r="A1848" s="41"/>
      <c r="B1848" s="41"/>
      <c r="D1848" s="41"/>
      <c r="E1848" s="41"/>
      <c r="F1848" s="47"/>
      <c r="G1848" s="47"/>
      <c r="H1848" s="41"/>
      <c r="I1848" s="41"/>
      <c r="J1848" s="46"/>
    </row>
    <row r="1849" spans="1:10" ht="15.75" x14ac:dyDescent="0.25">
      <c r="A1849" s="41"/>
      <c r="B1849" s="41"/>
      <c r="D1849" s="41"/>
      <c r="E1849" s="41"/>
      <c r="F1849" s="47"/>
      <c r="G1849" s="47"/>
      <c r="H1849" s="41"/>
      <c r="I1849" s="41"/>
      <c r="J1849" s="46"/>
    </row>
    <row r="1850" spans="1:10" ht="15.75" x14ac:dyDescent="0.25">
      <c r="A1850" s="41"/>
      <c r="B1850" s="41"/>
      <c r="D1850" s="41"/>
      <c r="E1850" s="41"/>
      <c r="F1850" s="47"/>
      <c r="G1850" s="47"/>
      <c r="H1850" s="41"/>
      <c r="I1850" s="41"/>
      <c r="J1850" s="46"/>
    </row>
    <row r="1851" spans="1:10" ht="15.75" x14ac:dyDescent="0.25">
      <c r="A1851" s="41"/>
      <c r="B1851" s="41"/>
      <c r="D1851" s="41"/>
      <c r="E1851" s="41"/>
      <c r="F1851" s="47"/>
      <c r="G1851" s="47"/>
      <c r="H1851" s="41"/>
      <c r="I1851" s="41"/>
      <c r="J1851" s="46"/>
    </row>
    <row r="1852" spans="1:10" ht="15.75" x14ac:dyDescent="0.25">
      <c r="A1852" s="41"/>
      <c r="B1852" s="41"/>
      <c r="D1852" s="41"/>
      <c r="E1852" s="41"/>
      <c r="F1852" s="47"/>
      <c r="G1852" s="47"/>
      <c r="H1852" s="41"/>
      <c r="I1852" s="41"/>
      <c r="J1852" s="46"/>
    </row>
    <row r="1853" spans="1:10" ht="15.75" x14ac:dyDescent="0.25">
      <c r="A1853" s="41"/>
      <c r="B1853" s="41"/>
      <c r="D1853" s="41"/>
      <c r="E1853" s="41"/>
      <c r="F1853" s="47"/>
      <c r="G1853" s="47"/>
      <c r="H1853" s="41"/>
      <c r="I1853" s="41"/>
      <c r="J1853" s="46"/>
    </row>
    <row r="1854" spans="1:10" ht="15.75" x14ac:dyDescent="0.25">
      <c r="A1854" s="41"/>
      <c r="B1854" s="41"/>
      <c r="D1854" s="41"/>
      <c r="E1854" s="41"/>
      <c r="F1854" s="47"/>
      <c r="G1854" s="47"/>
      <c r="H1854" s="41"/>
      <c r="I1854" s="41"/>
      <c r="J1854" s="46"/>
    </row>
    <row r="1855" spans="1:10" ht="15.75" x14ac:dyDescent="0.25">
      <c r="A1855" s="41"/>
      <c r="B1855" s="41"/>
      <c r="D1855" s="41"/>
      <c r="E1855" s="41"/>
      <c r="F1855" s="47"/>
      <c r="G1855" s="47"/>
      <c r="H1855" s="41"/>
      <c r="I1855" s="41"/>
      <c r="J1855" s="46"/>
    </row>
    <row r="1856" spans="1:10" ht="15.75" x14ac:dyDescent="0.25">
      <c r="A1856" s="41"/>
      <c r="B1856" s="41"/>
      <c r="D1856" s="41"/>
      <c r="E1856" s="41"/>
      <c r="F1856" s="47"/>
      <c r="G1856" s="47"/>
      <c r="H1856" s="41"/>
      <c r="I1856" s="41"/>
      <c r="J1856" s="46"/>
    </row>
    <row r="1857" spans="1:10" ht="15.75" x14ac:dyDescent="0.25">
      <c r="A1857" s="41"/>
      <c r="B1857" s="41"/>
      <c r="D1857" s="41"/>
      <c r="E1857" s="41"/>
      <c r="F1857" s="47"/>
      <c r="G1857" s="47"/>
      <c r="H1857" s="41"/>
      <c r="I1857" s="41"/>
      <c r="J1857" s="46"/>
    </row>
    <row r="1858" spans="1:10" ht="15.75" x14ac:dyDescent="0.25">
      <c r="A1858" s="41"/>
      <c r="B1858" s="41"/>
      <c r="D1858" s="41"/>
      <c r="E1858" s="41"/>
      <c r="F1858" s="47"/>
      <c r="G1858" s="47"/>
      <c r="H1858" s="41"/>
      <c r="I1858" s="41"/>
      <c r="J1858" s="46"/>
    </row>
    <row r="1859" spans="1:10" ht="15.75" x14ac:dyDescent="0.25">
      <c r="A1859" s="41"/>
      <c r="B1859" s="41"/>
      <c r="D1859" s="41"/>
      <c r="E1859" s="41"/>
      <c r="F1859" s="47"/>
      <c r="G1859" s="47"/>
      <c r="H1859" s="41"/>
      <c r="I1859" s="41"/>
      <c r="J1859" s="46"/>
    </row>
    <row r="1860" spans="1:10" ht="15.75" x14ac:dyDescent="0.25">
      <c r="A1860" s="41"/>
      <c r="B1860" s="41"/>
      <c r="D1860" s="41"/>
      <c r="E1860" s="41"/>
      <c r="F1860" s="47"/>
      <c r="G1860" s="47"/>
      <c r="H1860" s="41"/>
      <c r="I1860" s="41"/>
      <c r="J1860" s="46"/>
    </row>
    <row r="1861" spans="1:10" ht="15.75" x14ac:dyDescent="0.25">
      <c r="A1861" s="41"/>
      <c r="B1861" s="41"/>
      <c r="D1861" s="41"/>
      <c r="E1861" s="41"/>
      <c r="F1861" s="47"/>
      <c r="G1861" s="47"/>
      <c r="H1861" s="41"/>
      <c r="I1861" s="41"/>
      <c r="J1861" s="46"/>
    </row>
    <row r="1862" spans="1:10" ht="15.75" x14ac:dyDescent="0.25">
      <c r="A1862" s="41"/>
      <c r="B1862" s="41"/>
      <c r="D1862" s="41"/>
      <c r="E1862" s="41"/>
      <c r="F1862" s="47"/>
      <c r="G1862" s="47"/>
      <c r="H1862" s="41"/>
      <c r="I1862" s="41"/>
      <c r="J1862" s="46"/>
    </row>
    <row r="1863" spans="1:10" ht="15.75" x14ac:dyDescent="0.25">
      <c r="A1863" s="41"/>
      <c r="B1863" s="41"/>
      <c r="D1863" s="41"/>
      <c r="E1863" s="41"/>
      <c r="F1863" s="47"/>
      <c r="G1863" s="47"/>
      <c r="H1863" s="41"/>
      <c r="I1863" s="41"/>
      <c r="J1863" s="46"/>
    </row>
    <row r="1864" spans="1:10" ht="15.75" x14ac:dyDescent="0.25">
      <c r="A1864" s="41"/>
      <c r="B1864" s="41"/>
      <c r="D1864" s="41"/>
      <c r="E1864" s="41"/>
      <c r="F1864" s="47"/>
      <c r="G1864" s="47"/>
      <c r="H1864" s="41"/>
      <c r="I1864" s="41"/>
      <c r="J1864" s="46"/>
    </row>
    <row r="1865" spans="1:10" ht="15.75" x14ac:dyDescent="0.25">
      <c r="A1865" s="41"/>
      <c r="B1865" s="41"/>
      <c r="D1865" s="41"/>
      <c r="E1865" s="41"/>
      <c r="F1865" s="47"/>
      <c r="G1865" s="47"/>
      <c r="H1865" s="41"/>
      <c r="I1865" s="41"/>
      <c r="J1865" s="46"/>
    </row>
    <row r="1866" spans="1:10" ht="15.75" x14ac:dyDescent="0.25">
      <c r="A1866" s="41"/>
      <c r="B1866" s="41"/>
      <c r="D1866" s="41"/>
      <c r="E1866" s="41"/>
      <c r="F1866" s="47"/>
      <c r="G1866" s="47"/>
      <c r="H1866" s="41"/>
      <c r="I1866" s="41"/>
      <c r="J1866" s="46"/>
    </row>
    <row r="1867" spans="1:10" ht="15.75" x14ac:dyDescent="0.25">
      <c r="A1867" s="41"/>
      <c r="B1867" s="41"/>
      <c r="D1867" s="41"/>
      <c r="E1867" s="41"/>
      <c r="F1867" s="47"/>
      <c r="G1867" s="47"/>
      <c r="H1867" s="41"/>
      <c r="I1867" s="41"/>
      <c r="J1867" s="46"/>
    </row>
    <row r="1868" spans="1:10" ht="15.75" x14ac:dyDescent="0.25">
      <c r="A1868" s="41"/>
      <c r="B1868" s="41"/>
      <c r="D1868" s="41"/>
      <c r="E1868" s="41"/>
      <c r="F1868" s="47"/>
      <c r="G1868" s="47"/>
      <c r="H1868" s="41"/>
      <c r="I1868" s="41"/>
      <c r="J1868" s="46"/>
    </row>
    <row r="1869" spans="1:10" ht="15.75" x14ac:dyDescent="0.25">
      <c r="A1869" s="41"/>
      <c r="B1869" s="41"/>
      <c r="D1869" s="41"/>
      <c r="E1869" s="41"/>
      <c r="F1869" s="47"/>
      <c r="G1869" s="47"/>
      <c r="H1869" s="41"/>
      <c r="I1869" s="41"/>
      <c r="J1869" s="46"/>
    </row>
    <row r="1870" spans="1:10" ht="15.75" x14ac:dyDescent="0.25">
      <c r="A1870" s="41"/>
      <c r="B1870" s="41"/>
      <c r="D1870" s="41"/>
      <c r="E1870" s="41"/>
      <c r="F1870" s="47"/>
      <c r="G1870" s="47"/>
      <c r="H1870" s="41"/>
      <c r="I1870" s="41"/>
      <c r="J1870" s="46"/>
    </row>
    <row r="1871" spans="1:10" ht="15.75" x14ac:dyDescent="0.25">
      <c r="A1871" s="41"/>
      <c r="B1871" s="41"/>
      <c r="D1871" s="41"/>
      <c r="E1871" s="41"/>
      <c r="F1871" s="47"/>
      <c r="G1871" s="47"/>
      <c r="H1871" s="41"/>
      <c r="I1871" s="41"/>
      <c r="J1871" s="46"/>
    </row>
    <row r="1872" spans="1:10" ht="15.75" x14ac:dyDescent="0.25">
      <c r="A1872" s="41"/>
      <c r="B1872" s="41"/>
      <c r="D1872" s="41"/>
      <c r="E1872" s="41"/>
      <c r="F1872" s="47"/>
      <c r="G1872" s="47"/>
      <c r="H1872" s="41"/>
      <c r="I1872" s="41"/>
      <c r="J1872" s="46"/>
    </row>
    <row r="1873" spans="1:10" ht="15.75" x14ac:dyDescent="0.25">
      <c r="A1873" s="41"/>
      <c r="B1873" s="41"/>
      <c r="D1873" s="41"/>
      <c r="E1873" s="41"/>
      <c r="F1873" s="47"/>
      <c r="G1873" s="47"/>
      <c r="H1873" s="41"/>
      <c r="I1873" s="41"/>
      <c r="J1873" s="46"/>
    </row>
    <row r="1874" spans="1:10" ht="15.75" x14ac:dyDescent="0.25">
      <c r="A1874" s="41"/>
      <c r="B1874" s="41"/>
      <c r="D1874" s="41"/>
      <c r="E1874" s="41"/>
      <c r="F1874" s="47"/>
      <c r="G1874" s="47"/>
      <c r="H1874" s="41"/>
      <c r="I1874" s="41"/>
      <c r="J1874" s="46"/>
    </row>
    <row r="1875" spans="1:10" ht="15.75" x14ac:dyDescent="0.25">
      <c r="A1875" s="41"/>
      <c r="B1875" s="41"/>
      <c r="D1875" s="41"/>
      <c r="E1875" s="41"/>
      <c r="F1875" s="47"/>
      <c r="G1875" s="47"/>
      <c r="H1875" s="41"/>
      <c r="I1875" s="41"/>
      <c r="J1875" s="46"/>
    </row>
    <row r="1876" spans="1:10" ht="15.75" x14ac:dyDescent="0.25">
      <c r="A1876" s="41"/>
      <c r="B1876" s="41"/>
      <c r="D1876" s="41"/>
      <c r="E1876" s="41"/>
      <c r="F1876" s="47"/>
      <c r="G1876" s="47"/>
      <c r="H1876" s="41"/>
      <c r="I1876" s="41"/>
      <c r="J1876" s="46"/>
    </row>
    <row r="1877" spans="1:10" ht="15.75" x14ac:dyDescent="0.25">
      <c r="A1877" s="41"/>
      <c r="B1877" s="41"/>
      <c r="D1877" s="41"/>
      <c r="E1877" s="41"/>
      <c r="F1877" s="47"/>
      <c r="G1877" s="47"/>
      <c r="H1877" s="41"/>
      <c r="I1877" s="41"/>
      <c r="J1877" s="46"/>
    </row>
    <row r="1878" spans="1:10" ht="15.75" x14ac:dyDescent="0.25">
      <c r="A1878" s="41"/>
      <c r="B1878" s="41"/>
      <c r="D1878" s="41"/>
      <c r="E1878" s="41"/>
      <c r="F1878" s="47"/>
      <c r="G1878" s="47"/>
      <c r="H1878" s="41"/>
      <c r="I1878" s="41"/>
      <c r="J1878" s="46"/>
    </row>
    <row r="1879" spans="1:10" ht="15.75" x14ac:dyDescent="0.25">
      <c r="A1879" s="41"/>
      <c r="B1879" s="41"/>
      <c r="D1879" s="41"/>
      <c r="E1879" s="41"/>
      <c r="F1879" s="47"/>
      <c r="G1879" s="47"/>
      <c r="H1879" s="41"/>
      <c r="I1879" s="41"/>
      <c r="J1879" s="46"/>
    </row>
    <row r="1880" spans="1:10" ht="15.75" x14ac:dyDescent="0.25">
      <c r="A1880" s="41"/>
      <c r="B1880" s="41"/>
      <c r="D1880" s="41"/>
      <c r="E1880" s="41"/>
      <c r="F1880" s="47"/>
      <c r="G1880" s="47"/>
      <c r="H1880" s="41"/>
      <c r="I1880" s="41"/>
      <c r="J1880" s="46"/>
    </row>
    <row r="1881" spans="1:10" ht="15.75" x14ac:dyDescent="0.25">
      <c r="A1881" s="41"/>
      <c r="B1881" s="41"/>
      <c r="D1881" s="41"/>
      <c r="E1881" s="41"/>
      <c r="F1881" s="47"/>
      <c r="G1881" s="47"/>
      <c r="H1881" s="41"/>
      <c r="I1881" s="41"/>
      <c r="J1881" s="46"/>
    </row>
    <row r="1882" spans="1:10" ht="15.75" x14ac:dyDescent="0.25">
      <c r="A1882" s="41"/>
      <c r="B1882" s="41"/>
      <c r="D1882" s="41"/>
      <c r="E1882" s="41"/>
      <c r="F1882" s="47"/>
      <c r="G1882" s="47"/>
      <c r="H1882" s="41"/>
      <c r="I1882" s="41"/>
      <c r="J1882" s="46"/>
    </row>
    <row r="1883" spans="1:10" ht="15.75" x14ac:dyDescent="0.25">
      <c r="A1883" s="41"/>
      <c r="B1883" s="41"/>
      <c r="D1883" s="41"/>
      <c r="E1883" s="41"/>
      <c r="F1883" s="47"/>
      <c r="G1883" s="47"/>
      <c r="H1883" s="41"/>
      <c r="I1883" s="41"/>
      <c r="J1883" s="46"/>
    </row>
    <row r="1884" spans="1:10" ht="15.75" x14ac:dyDescent="0.25">
      <c r="A1884" s="41"/>
      <c r="B1884" s="41"/>
      <c r="D1884" s="41"/>
      <c r="E1884" s="41"/>
      <c r="F1884" s="47"/>
      <c r="G1884" s="47"/>
      <c r="H1884" s="41"/>
      <c r="I1884" s="41"/>
      <c r="J1884" s="46"/>
    </row>
    <row r="1885" spans="1:10" ht="15.75" x14ac:dyDescent="0.25">
      <c r="A1885" s="41"/>
      <c r="B1885" s="41"/>
      <c r="D1885" s="41"/>
      <c r="E1885" s="41"/>
      <c r="F1885" s="47"/>
      <c r="G1885" s="47"/>
      <c r="H1885" s="41"/>
      <c r="I1885" s="41"/>
      <c r="J1885" s="46"/>
    </row>
    <row r="1886" spans="1:10" ht="15.75" x14ac:dyDescent="0.25">
      <c r="A1886" s="41"/>
      <c r="B1886" s="41"/>
      <c r="D1886" s="41"/>
      <c r="E1886" s="41"/>
      <c r="F1886" s="47"/>
      <c r="G1886" s="47"/>
      <c r="H1886" s="41"/>
      <c r="I1886" s="41"/>
      <c r="J1886" s="46"/>
    </row>
    <row r="1887" spans="1:10" ht="15.75" x14ac:dyDescent="0.25">
      <c r="A1887" s="41"/>
      <c r="B1887" s="41"/>
      <c r="D1887" s="41"/>
      <c r="E1887" s="41"/>
      <c r="F1887" s="47"/>
      <c r="G1887" s="47"/>
      <c r="H1887" s="41"/>
      <c r="I1887" s="41"/>
      <c r="J1887" s="46"/>
    </row>
    <row r="1888" spans="1:10" ht="15.75" x14ac:dyDescent="0.25">
      <c r="A1888" s="41"/>
      <c r="B1888" s="41"/>
      <c r="D1888" s="41"/>
      <c r="E1888" s="41"/>
      <c r="F1888" s="47"/>
      <c r="G1888" s="47"/>
      <c r="H1888" s="41"/>
      <c r="I1888" s="41"/>
      <c r="J1888" s="46"/>
    </row>
    <row r="1889" spans="1:10" ht="15.75" x14ac:dyDescent="0.25">
      <c r="A1889" s="41"/>
      <c r="B1889" s="41"/>
      <c r="D1889" s="41"/>
      <c r="E1889" s="41"/>
      <c r="F1889" s="47"/>
      <c r="G1889" s="47"/>
      <c r="H1889" s="41"/>
      <c r="I1889" s="41"/>
      <c r="J1889" s="46"/>
    </row>
    <row r="1890" spans="1:10" ht="15.75" x14ac:dyDescent="0.25">
      <c r="A1890" s="41"/>
      <c r="B1890" s="41"/>
      <c r="D1890" s="41"/>
      <c r="E1890" s="41"/>
      <c r="F1890" s="47"/>
      <c r="G1890" s="47"/>
      <c r="H1890" s="41"/>
      <c r="I1890" s="41"/>
      <c r="J1890" s="46"/>
    </row>
    <row r="1891" spans="1:10" ht="15.75" x14ac:dyDescent="0.25">
      <c r="A1891" s="41"/>
      <c r="B1891" s="41"/>
      <c r="D1891" s="41"/>
      <c r="E1891" s="41"/>
      <c r="F1891" s="47"/>
      <c r="G1891" s="47"/>
      <c r="H1891" s="41"/>
      <c r="I1891" s="41"/>
      <c r="J1891" s="46"/>
    </row>
    <row r="1892" spans="1:10" ht="15.75" x14ac:dyDescent="0.25">
      <c r="A1892" s="41"/>
      <c r="B1892" s="41"/>
      <c r="D1892" s="41"/>
      <c r="E1892" s="41"/>
      <c r="F1892" s="47"/>
      <c r="G1892" s="47"/>
      <c r="H1892" s="41"/>
      <c r="I1892" s="41"/>
      <c r="J1892" s="46"/>
    </row>
    <row r="1893" spans="1:10" ht="15.75" x14ac:dyDescent="0.25">
      <c r="A1893" s="41"/>
      <c r="B1893" s="41"/>
      <c r="D1893" s="41"/>
      <c r="E1893" s="41"/>
      <c r="F1893" s="47"/>
      <c r="G1893" s="47"/>
      <c r="H1893" s="41"/>
      <c r="I1893" s="41"/>
      <c r="J1893" s="46"/>
    </row>
    <row r="1894" spans="1:10" ht="15.75" x14ac:dyDescent="0.25">
      <c r="A1894" s="41"/>
      <c r="B1894" s="41"/>
      <c r="D1894" s="41"/>
      <c r="E1894" s="41"/>
      <c r="F1894" s="47"/>
      <c r="G1894" s="47"/>
      <c r="H1894" s="41"/>
      <c r="I1894" s="41"/>
      <c r="J1894" s="46"/>
    </row>
    <row r="1895" spans="1:10" ht="15.75" x14ac:dyDescent="0.25">
      <c r="A1895" s="41"/>
      <c r="B1895" s="41"/>
      <c r="D1895" s="41"/>
      <c r="E1895" s="41"/>
      <c r="F1895" s="47"/>
      <c r="G1895" s="47"/>
      <c r="H1895" s="41"/>
      <c r="I1895" s="41"/>
      <c r="J1895" s="46"/>
    </row>
    <row r="1896" spans="1:10" ht="15.75" x14ac:dyDescent="0.25">
      <c r="A1896" s="41"/>
      <c r="B1896" s="41"/>
      <c r="D1896" s="41"/>
      <c r="E1896" s="41"/>
      <c r="F1896" s="47"/>
      <c r="G1896" s="47"/>
      <c r="H1896" s="41"/>
      <c r="I1896" s="41"/>
      <c r="J1896" s="46"/>
    </row>
    <row r="1897" spans="1:10" ht="15.75" x14ac:dyDescent="0.25">
      <c r="A1897" s="41"/>
      <c r="B1897" s="41"/>
      <c r="D1897" s="41"/>
      <c r="E1897" s="41"/>
      <c r="F1897" s="47"/>
      <c r="G1897" s="47"/>
      <c r="H1897" s="41"/>
      <c r="I1897" s="41"/>
      <c r="J1897" s="46"/>
    </row>
    <row r="1898" spans="1:10" ht="15.75" x14ac:dyDescent="0.25">
      <c r="A1898" s="41"/>
      <c r="B1898" s="41"/>
      <c r="D1898" s="41"/>
      <c r="E1898" s="41"/>
      <c r="F1898" s="47"/>
      <c r="G1898" s="47"/>
      <c r="H1898" s="41"/>
      <c r="I1898" s="41"/>
      <c r="J1898" s="46"/>
    </row>
    <row r="1899" spans="1:10" ht="15.75" x14ac:dyDescent="0.25">
      <c r="A1899" s="41"/>
      <c r="B1899" s="41"/>
      <c r="D1899" s="41"/>
      <c r="E1899" s="41"/>
      <c r="F1899" s="47"/>
      <c r="G1899" s="47"/>
      <c r="H1899" s="41"/>
      <c r="I1899" s="41"/>
      <c r="J1899" s="46"/>
    </row>
    <row r="1900" spans="1:10" ht="15.75" x14ac:dyDescent="0.25">
      <c r="A1900" s="41"/>
      <c r="B1900" s="41"/>
      <c r="D1900" s="41"/>
      <c r="E1900" s="41"/>
      <c r="F1900" s="47"/>
      <c r="G1900" s="47"/>
      <c r="H1900" s="41"/>
      <c r="I1900" s="41"/>
      <c r="J1900" s="46"/>
    </row>
    <row r="1901" spans="1:10" ht="15.75" x14ac:dyDescent="0.25">
      <c r="A1901" s="41"/>
      <c r="B1901" s="41"/>
      <c r="D1901" s="41"/>
      <c r="E1901" s="41"/>
      <c r="F1901" s="47"/>
      <c r="G1901" s="47"/>
      <c r="H1901" s="41"/>
      <c r="I1901" s="41"/>
      <c r="J1901" s="46"/>
    </row>
    <row r="1902" spans="1:10" ht="15.75" x14ac:dyDescent="0.25">
      <c r="A1902" s="41"/>
      <c r="B1902" s="41"/>
      <c r="D1902" s="41"/>
      <c r="E1902" s="41"/>
      <c r="F1902" s="47"/>
      <c r="G1902" s="47"/>
      <c r="H1902" s="41"/>
      <c r="I1902" s="41"/>
      <c r="J1902" s="46"/>
    </row>
    <row r="1903" spans="1:10" ht="15.75" x14ac:dyDescent="0.25">
      <c r="A1903" s="41"/>
      <c r="B1903" s="41"/>
      <c r="D1903" s="41"/>
      <c r="E1903" s="41"/>
      <c r="F1903" s="47"/>
      <c r="G1903" s="47"/>
      <c r="H1903" s="41"/>
      <c r="I1903" s="41"/>
      <c r="J1903" s="46"/>
    </row>
    <row r="1904" spans="1:10" ht="15.75" x14ac:dyDescent="0.25">
      <c r="A1904" s="41"/>
      <c r="B1904" s="41"/>
      <c r="D1904" s="41"/>
      <c r="E1904" s="41"/>
      <c r="F1904" s="47"/>
      <c r="G1904" s="47"/>
      <c r="H1904" s="41"/>
      <c r="I1904" s="41"/>
      <c r="J1904" s="46"/>
    </row>
    <row r="1905" spans="1:10" ht="15.75" x14ac:dyDescent="0.25">
      <c r="A1905" s="41"/>
      <c r="B1905" s="41"/>
      <c r="D1905" s="41"/>
      <c r="E1905" s="41"/>
      <c r="F1905" s="47"/>
      <c r="G1905" s="47"/>
      <c r="H1905" s="41"/>
      <c r="I1905" s="41"/>
      <c r="J1905" s="46"/>
    </row>
    <row r="1906" spans="1:10" ht="15.75" x14ac:dyDescent="0.25">
      <c r="A1906" s="41"/>
      <c r="B1906" s="41"/>
      <c r="D1906" s="41"/>
      <c r="E1906" s="41"/>
      <c r="F1906" s="47"/>
      <c r="G1906" s="47"/>
      <c r="H1906" s="41"/>
      <c r="I1906" s="41"/>
      <c r="J1906" s="46"/>
    </row>
    <row r="1907" spans="1:10" ht="15.75" x14ac:dyDescent="0.25">
      <c r="A1907" s="41"/>
      <c r="B1907" s="41"/>
      <c r="D1907" s="41"/>
      <c r="E1907" s="41"/>
      <c r="F1907" s="47"/>
      <c r="G1907" s="47"/>
      <c r="H1907" s="41"/>
      <c r="I1907" s="41"/>
      <c r="J1907" s="46"/>
    </row>
    <row r="1908" spans="1:10" ht="15.75" x14ac:dyDescent="0.25">
      <c r="A1908" s="41"/>
      <c r="B1908" s="41"/>
      <c r="D1908" s="41"/>
      <c r="E1908" s="41"/>
      <c r="F1908" s="47"/>
      <c r="G1908" s="47"/>
      <c r="H1908" s="41"/>
      <c r="I1908" s="41"/>
      <c r="J1908" s="46"/>
    </row>
    <row r="1909" spans="1:10" ht="15.75" x14ac:dyDescent="0.25">
      <c r="A1909" s="41"/>
      <c r="B1909" s="41"/>
      <c r="D1909" s="41"/>
      <c r="E1909" s="41"/>
      <c r="F1909" s="47"/>
      <c r="G1909" s="47"/>
      <c r="H1909" s="41"/>
      <c r="I1909" s="41"/>
      <c r="J1909" s="46"/>
    </row>
    <row r="1910" spans="1:10" ht="15.75" x14ac:dyDescent="0.25">
      <c r="A1910" s="41"/>
      <c r="B1910" s="41"/>
      <c r="D1910" s="41"/>
      <c r="E1910" s="41"/>
      <c r="F1910" s="47"/>
      <c r="G1910" s="47"/>
      <c r="H1910" s="41"/>
      <c r="I1910" s="41"/>
      <c r="J1910" s="46"/>
    </row>
    <row r="1911" spans="1:10" ht="15.75" x14ac:dyDescent="0.25">
      <c r="A1911" s="41"/>
      <c r="B1911" s="41"/>
      <c r="D1911" s="41"/>
      <c r="E1911" s="41"/>
      <c r="F1911" s="47"/>
      <c r="G1911" s="47"/>
      <c r="H1911" s="41"/>
      <c r="I1911" s="41"/>
      <c r="J1911" s="46"/>
    </row>
    <row r="1912" spans="1:10" ht="15.75" x14ac:dyDescent="0.25">
      <c r="A1912" s="41"/>
      <c r="B1912" s="41"/>
      <c r="D1912" s="41"/>
      <c r="E1912" s="41"/>
      <c r="F1912" s="47"/>
      <c r="G1912" s="47"/>
      <c r="H1912" s="41"/>
      <c r="I1912" s="41"/>
      <c r="J1912" s="46"/>
    </row>
    <row r="1913" spans="1:10" ht="15.75" x14ac:dyDescent="0.25">
      <c r="A1913" s="41"/>
      <c r="B1913" s="41"/>
      <c r="D1913" s="41"/>
      <c r="E1913" s="41"/>
      <c r="F1913" s="47"/>
      <c r="G1913" s="47"/>
      <c r="H1913" s="41"/>
      <c r="I1913" s="41"/>
      <c r="J1913" s="46"/>
    </row>
    <row r="1914" spans="1:10" ht="15.75" x14ac:dyDescent="0.25">
      <c r="A1914" s="41"/>
      <c r="B1914" s="41"/>
      <c r="D1914" s="41"/>
      <c r="E1914" s="41"/>
      <c r="F1914" s="47"/>
      <c r="G1914" s="47"/>
      <c r="H1914" s="41"/>
      <c r="I1914" s="41"/>
      <c r="J1914" s="46"/>
    </row>
    <row r="1915" spans="1:10" ht="15.75" x14ac:dyDescent="0.25">
      <c r="A1915" s="41"/>
      <c r="B1915" s="41"/>
      <c r="D1915" s="41"/>
      <c r="E1915" s="41"/>
      <c r="F1915" s="47"/>
      <c r="G1915" s="47"/>
      <c r="H1915" s="41"/>
      <c r="I1915" s="41"/>
      <c r="J1915" s="46"/>
    </row>
    <row r="1916" spans="1:10" ht="15.75" x14ac:dyDescent="0.25">
      <c r="A1916" s="41"/>
      <c r="B1916" s="41"/>
      <c r="D1916" s="41"/>
      <c r="E1916" s="41"/>
      <c r="F1916" s="47"/>
      <c r="G1916" s="47"/>
      <c r="H1916" s="41"/>
      <c r="I1916" s="41"/>
      <c r="J1916" s="46"/>
    </row>
    <row r="1917" spans="1:10" ht="15.75" x14ac:dyDescent="0.25">
      <c r="A1917" s="41"/>
      <c r="B1917" s="41"/>
      <c r="D1917" s="41"/>
      <c r="E1917" s="41"/>
      <c r="F1917" s="47"/>
      <c r="G1917" s="47"/>
      <c r="H1917" s="41"/>
      <c r="I1917" s="41"/>
      <c r="J1917" s="46"/>
    </row>
    <row r="1918" spans="1:10" ht="15.75" x14ac:dyDescent="0.25">
      <c r="A1918" s="41"/>
      <c r="B1918" s="41"/>
      <c r="D1918" s="41"/>
      <c r="E1918" s="41"/>
      <c r="F1918" s="47"/>
      <c r="G1918" s="47"/>
      <c r="H1918" s="41"/>
      <c r="I1918" s="41"/>
      <c r="J1918" s="46"/>
    </row>
    <row r="1919" spans="1:10" ht="15.75" x14ac:dyDescent="0.25">
      <c r="A1919" s="41"/>
      <c r="B1919" s="41"/>
      <c r="D1919" s="41"/>
      <c r="E1919" s="41"/>
      <c r="F1919" s="47"/>
      <c r="G1919" s="47"/>
      <c r="H1919" s="41"/>
      <c r="I1919" s="41"/>
      <c r="J1919" s="46"/>
    </row>
    <row r="1920" spans="1:10" ht="15.75" x14ac:dyDescent="0.25">
      <c r="A1920" s="41"/>
      <c r="B1920" s="41"/>
      <c r="D1920" s="41"/>
      <c r="E1920" s="41"/>
      <c r="F1920" s="47"/>
      <c r="G1920" s="47"/>
      <c r="H1920" s="41"/>
      <c r="I1920" s="41"/>
      <c r="J1920" s="46"/>
    </row>
    <row r="1921" spans="1:10" ht="15.75" x14ac:dyDescent="0.25">
      <c r="A1921" s="41"/>
      <c r="B1921" s="41"/>
      <c r="D1921" s="41"/>
      <c r="E1921" s="41"/>
      <c r="F1921" s="47"/>
      <c r="G1921" s="47"/>
      <c r="H1921" s="41"/>
      <c r="I1921" s="41"/>
      <c r="J1921" s="46"/>
    </row>
    <row r="1922" spans="1:10" ht="15.75" x14ac:dyDescent="0.25">
      <c r="A1922" s="41"/>
      <c r="B1922" s="41"/>
      <c r="D1922" s="41"/>
      <c r="E1922" s="41"/>
      <c r="F1922" s="47"/>
      <c r="G1922" s="47"/>
      <c r="H1922" s="41"/>
      <c r="I1922" s="41"/>
      <c r="J1922" s="46"/>
    </row>
    <row r="1923" spans="1:10" ht="15.75" x14ac:dyDescent="0.25">
      <c r="A1923" s="41"/>
      <c r="B1923" s="41"/>
      <c r="D1923" s="41"/>
      <c r="E1923" s="41"/>
      <c r="F1923" s="47"/>
      <c r="G1923" s="47"/>
      <c r="H1923" s="41"/>
      <c r="I1923" s="41"/>
      <c r="J1923" s="46"/>
    </row>
    <row r="1924" spans="1:10" ht="15.75" x14ac:dyDescent="0.25">
      <c r="A1924" s="41"/>
      <c r="B1924" s="41"/>
      <c r="D1924" s="41"/>
      <c r="E1924" s="41"/>
      <c r="F1924" s="47"/>
      <c r="G1924" s="47"/>
      <c r="H1924" s="41"/>
      <c r="I1924" s="41"/>
      <c r="J1924" s="46"/>
    </row>
    <row r="1925" spans="1:10" ht="15.75" x14ac:dyDescent="0.25">
      <c r="A1925" s="41"/>
      <c r="B1925" s="41"/>
      <c r="D1925" s="41"/>
      <c r="E1925" s="41"/>
      <c r="F1925" s="47"/>
      <c r="G1925" s="47"/>
      <c r="H1925" s="41"/>
      <c r="I1925" s="41"/>
      <c r="J1925" s="46"/>
    </row>
    <row r="1926" spans="1:10" ht="15.75" x14ac:dyDescent="0.25">
      <c r="A1926" s="41"/>
      <c r="B1926" s="41"/>
      <c r="D1926" s="41"/>
      <c r="E1926" s="41"/>
      <c r="F1926" s="47"/>
      <c r="G1926" s="47"/>
      <c r="H1926" s="41"/>
      <c r="I1926" s="41"/>
      <c r="J1926" s="46"/>
    </row>
    <row r="1927" spans="1:10" ht="15.75" x14ac:dyDescent="0.25">
      <c r="A1927" s="41"/>
      <c r="B1927" s="41"/>
      <c r="D1927" s="41"/>
      <c r="E1927" s="41"/>
      <c r="F1927" s="47"/>
      <c r="G1927" s="47"/>
      <c r="H1927" s="41"/>
      <c r="I1927" s="41"/>
      <c r="J1927" s="46"/>
    </row>
    <row r="1928" spans="1:10" ht="15.75" x14ac:dyDescent="0.25">
      <c r="A1928" s="41"/>
      <c r="B1928" s="41"/>
      <c r="D1928" s="41"/>
      <c r="E1928" s="41"/>
      <c r="F1928" s="47"/>
      <c r="G1928" s="47"/>
      <c r="H1928" s="41"/>
      <c r="I1928" s="41"/>
      <c r="J1928" s="46"/>
    </row>
    <row r="1929" spans="1:10" ht="15.75" x14ac:dyDescent="0.25">
      <c r="A1929" s="41"/>
      <c r="B1929" s="41"/>
      <c r="D1929" s="41"/>
      <c r="E1929" s="41"/>
      <c r="F1929" s="47"/>
      <c r="G1929" s="47"/>
      <c r="H1929" s="41"/>
      <c r="I1929" s="41"/>
      <c r="J1929" s="46"/>
    </row>
    <row r="1930" spans="1:10" ht="15.75" x14ac:dyDescent="0.25">
      <c r="A1930" s="41"/>
      <c r="B1930" s="41"/>
      <c r="D1930" s="41"/>
      <c r="E1930" s="41"/>
      <c r="F1930" s="47"/>
      <c r="G1930" s="47"/>
      <c r="H1930" s="41"/>
      <c r="I1930" s="41"/>
      <c r="J1930" s="46"/>
    </row>
    <row r="1931" spans="1:10" ht="15.75" x14ac:dyDescent="0.25">
      <c r="A1931" s="41"/>
      <c r="B1931" s="41"/>
      <c r="D1931" s="41"/>
      <c r="E1931" s="41"/>
      <c r="F1931" s="47"/>
      <c r="G1931" s="47"/>
      <c r="H1931" s="41"/>
      <c r="I1931" s="41"/>
      <c r="J1931" s="46"/>
    </row>
    <row r="1932" spans="1:10" ht="15.75" x14ac:dyDescent="0.25">
      <c r="A1932" s="41"/>
      <c r="B1932" s="41"/>
      <c r="D1932" s="41"/>
      <c r="E1932" s="41"/>
      <c r="F1932" s="47"/>
      <c r="G1932" s="47"/>
      <c r="H1932" s="41"/>
      <c r="I1932" s="41"/>
      <c r="J1932" s="46"/>
    </row>
    <row r="1933" spans="1:10" ht="15.75" x14ac:dyDescent="0.25">
      <c r="A1933" s="41"/>
      <c r="B1933" s="41"/>
      <c r="D1933" s="41"/>
      <c r="E1933" s="41"/>
      <c r="F1933" s="47"/>
      <c r="G1933" s="47"/>
      <c r="H1933" s="41"/>
      <c r="I1933" s="41"/>
      <c r="J1933" s="46"/>
    </row>
    <row r="1934" spans="1:10" ht="15.75" x14ac:dyDescent="0.25">
      <c r="A1934" s="41"/>
      <c r="B1934" s="41"/>
      <c r="D1934" s="41"/>
      <c r="E1934" s="41"/>
      <c r="F1934" s="47"/>
      <c r="G1934" s="47"/>
      <c r="H1934" s="41"/>
      <c r="I1934" s="41"/>
      <c r="J1934" s="46"/>
    </row>
    <row r="1935" spans="1:10" ht="15.75" x14ac:dyDescent="0.25">
      <c r="A1935" s="41"/>
      <c r="B1935" s="41"/>
      <c r="D1935" s="41"/>
      <c r="E1935" s="41"/>
      <c r="F1935" s="47"/>
      <c r="G1935" s="47"/>
      <c r="H1935" s="41"/>
      <c r="I1935" s="41"/>
      <c r="J1935" s="46"/>
    </row>
    <row r="1936" spans="1:10" ht="15.75" x14ac:dyDescent="0.25">
      <c r="A1936" s="41"/>
      <c r="B1936" s="41"/>
      <c r="D1936" s="41"/>
      <c r="E1936" s="41"/>
      <c r="F1936" s="47"/>
      <c r="G1936" s="47"/>
      <c r="H1936" s="41"/>
      <c r="I1936" s="41"/>
      <c r="J1936" s="46"/>
    </row>
    <row r="1937" spans="1:10" ht="15.75" x14ac:dyDescent="0.25">
      <c r="A1937" s="41"/>
      <c r="B1937" s="41"/>
      <c r="D1937" s="41"/>
      <c r="E1937" s="41"/>
      <c r="F1937" s="47"/>
      <c r="G1937" s="47"/>
      <c r="H1937" s="41"/>
      <c r="I1937" s="41"/>
      <c r="J1937" s="46"/>
    </row>
    <row r="1938" spans="1:10" ht="15.75" x14ac:dyDescent="0.25">
      <c r="A1938" s="41"/>
      <c r="B1938" s="41"/>
      <c r="D1938" s="41"/>
      <c r="E1938" s="41"/>
      <c r="F1938" s="47"/>
      <c r="G1938" s="47"/>
      <c r="H1938" s="41"/>
      <c r="I1938" s="41"/>
      <c r="J1938" s="46"/>
    </row>
    <row r="1939" spans="1:10" ht="15.75" x14ac:dyDescent="0.25">
      <c r="A1939" s="41"/>
      <c r="B1939" s="41"/>
      <c r="D1939" s="41"/>
      <c r="E1939" s="41"/>
      <c r="F1939" s="47"/>
      <c r="G1939" s="47"/>
      <c r="H1939" s="41"/>
      <c r="I1939" s="41"/>
      <c r="J1939" s="46"/>
    </row>
    <row r="1940" spans="1:10" ht="15.75" x14ac:dyDescent="0.25">
      <c r="A1940" s="41"/>
      <c r="B1940" s="41"/>
      <c r="D1940" s="41"/>
      <c r="E1940" s="41"/>
      <c r="F1940" s="47"/>
      <c r="G1940" s="47"/>
      <c r="H1940" s="41"/>
      <c r="I1940" s="41"/>
      <c r="J1940" s="46"/>
    </row>
    <row r="1941" spans="1:10" ht="15.75" x14ac:dyDescent="0.25">
      <c r="A1941" s="41"/>
      <c r="B1941" s="41"/>
      <c r="D1941" s="41"/>
      <c r="E1941" s="41"/>
      <c r="F1941" s="47"/>
      <c r="G1941" s="47"/>
      <c r="H1941" s="41"/>
      <c r="I1941" s="41"/>
      <c r="J1941" s="46"/>
    </row>
    <row r="1942" spans="1:10" ht="15.75" x14ac:dyDescent="0.25">
      <c r="A1942" s="41"/>
      <c r="B1942" s="41"/>
      <c r="D1942" s="41"/>
      <c r="E1942" s="41"/>
      <c r="F1942" s="47"/>
      <c r="G1942" s="47"/>
      <c r="H1942" s="41"/>
      <c r="I1942" s="41"/>
      <c r="J1942" s="46"/>
    </row>
    <row r="1943" spans="1:10" ht="15.75" x14ac:dyDescent="0.25">
      <c r="A1943" s="41"/>
      <c r="B1943" s="41"/>
      <c r="D1943" s="41"/>
      <c r="E1943" s="41"/>
      <c r="F1943" s="47"/>
      <c r="G1943" s="47"/>
      <c r="H1943" s="41"/>
      <c r="I1943" s="41"/>
      <c r="J1943" s="46"/>
    </row>
    <row r="1944" spans="1:10" ht="15.75" x14ac:dyDescent="0.25">
      <c r="A1944" s="41"/>
      <c r="B1944" s="41"/>
      <c r="D1944" s="41"/>
      <c r="E1944" s="41"/>
      <c r="F1944" s="47"/>
      <c r="G1944" s="47"/>
      <c r="H1944" s="41"/>
      <c r="I1944" s="41"/>
      <c r="J1944" s="46"/>
    </row>
    <row r="1945" spans="1:10" ht="15.75" x14ac:dyDescent="0.25">
      <c r="A1945" s="41"/>
      <c r="B1945" s="41"/>
      <c r="D1945" s="41"/>
      <c r="E1945" s="41"/>
      <c r="F1945" s="47"/>
      <c r="G1945" s="47"/>
      <c r="H1945" s="41"/>
      <c r="I1945" s="41"/>
      <c r="J1945" s="46"/>
    </row>
    <row r="1946" spans="1:10" ht="15.75" x14ac:dyDescent="0.25">
      <c r="A1946" s="41"/>
      <c r="B1946" s="41"/>
      <c r="D1946" s="41"/>
      <c r="E1946" s="41"/>
      <c r="F1946" s="47"/>
      <c r="G1946" s="47"/>
      <c r="H1946" s="41"/>
      <c r="I1946" s="41"/>
      <c r="J1946" s="46"/>
    </row>
    <row r="1947" spans="1:10" ht="15.75" x14ac:dyDescent="0.25">
      <c r="A1947" s="41"/>
      <c r="B1947" s="41"/>
      <c r="D1947" s="41"/>
      <c r="E1947" s="41"/>
      <c r="F1947" s="47"/>
      <c r="G1947" s="47"/>
      <c r="H1947" s="41"/>
      <c r="I1947" s="41"/>
      <c r="J1947" s="46"/>
    </row>
    <row r="1948" spans="1:10" ht="15.75" x14ac:dyDescent="0.25">
      <c r="A1948" s="41"/>
      <c r="B1948" s="41"/>
      <c r="D1948" s="41"/>
      <c r="E1948" s="41"/>
      <c r="F1948" s="47"/>
      <c r="G1948" s="47"/>
      <c r="H1948" s="41"/>
      <c r="I1948" s="41"/>
      <c r="J1948" s="46"/>
    </row>
    <row r="1949" spans="1:10" ht="15.75" x14ac:dyDescent="0.25">
      <c r="A1949" s="41"/>
      <c r="B1949" s="41"/>
      <c r="D1949" s="41"/>
      <c r="E1949" s="41"/>
      <c r="F1949" s="47"/>
      <c r="G1949" s="47"/>
      <c r="H1949" s="41"/>
      <c r="I1949" s="41"/>
      <c r="J1949" s="46"/>
    </row>
    <row r="1950" spans="1:10" ht="15.75" x14ac:dyDescent="0.25">
      <c r="A1950" s="41"/>
      <c r="B1950" s="41"/>
      <c r="D1950" s="41"/>
      <c r="E1950" s="41"/>
      <c r="F1950" s="47"/>
      <c r="G1950" s="47"/>
      <c r="H1950" s="41"/>
      <c r="I1950" s="41"/>
      <c r="J1950" s="46"/>
    </row>
    <row r="1951" spans="1:10" ht="15.75" x14ac:dyDescent="0.25">
      <c r="A1951" s="41"/>
      <c r="B1951" s="41"/>
      <c r="D1951" s="41"/>
      <c r="E1951" s="41"/>
      <c r="F1951" s="47"/>
      <c r="G1951" s="47"/>
      <c r="H1951" s="41"/>
      <c r="I1951" s="41"/>
      <c r="J1951" s="46"/>
    </row>
    <row r="1952" spans="1:10" ht="15.75" x14ac:dyDescent="0.25">
      <c r="A1952" s="41"/>
      <c r="B1952" s="41"/>
      <c r="D1952" s="41"/>
      <c r="E1952" s="41"/>
      <c r="F1952" s="47"/>
      <c r="G1952" s="47"/>
      <c r="H1952" s="41"/>
      <c r="I1952" s="41"/>
      <c r="J1952" s="46"/>
    </row>
    <row r="1953" spans="1:10" ht="15.75" x14ac:dyDescent="0.25">
      <c r="A1953" s="41"/>
      <c r="B1953" s="41"/>
      <c r="D1953" s="41"/>
      <c r="E1953" s="41"/>
      <c r="F1953" s="47"/>
      <c r="G1953" s="47"/>
      <c r="H1953" s="41"/>
      <c r="I1953" s="41"/>
      <c r="J1953" s="46"/>
    </row>
    <row r="1954" spans="1:10" ht="15.75" x14ac:dyDescent="0.25">
      <c r="A1954" s="41"/>
      <c r="B1954" s="41"/>
      <c r="D1954" s="41"/>
      <c r="E1954" s="41"/>
      <c r="F1954" s="47"/>
      <c r="G1954" s="47"/>
      <c r="H1954" s="41"/>
      <c r="I1954" s="41"/>
      <c r="J1954" s="46"/>
    </row>
    <row r="1955" spans="1:10" ht="15.75" x14ac:dyDescent="0.25">
      <c r="A1955" s="41"/>
      <c r="B1955" s="41"/>
      <c r="D1955" s="41"/>
      <c r="E1955" s="41"/>
      <c r="F1955" s="47"/>
      <c r="G1955" s="47"/>
      <c r="H1955" s="41"/>
      <c r="I1955" s="41"/>
      <c r="J1955" s="46"/>
    </row>
    <row r="1956" spans="1:10" ht="15.75" x14ac:dyDescent="0.25">
      <c r="A1956" s="41"/>
      <c r="B1956" s="41"/>
      <c r="D1956" s="41"/>
      <c r="E1956" s="41"/>
      <c r="F1956" s="47"/>
      <c r="G1956" s="47"/>
      <c r="H1956" s="41"/>
      <c r="I1956" s="41"/>
      <c r="J1956" s="46"/>
    </row>
    <row r="1957" spans="1:10" ht="15.75" x14ac:dyDescent="0.25">
      <c r="A1957" s="41"/>
      <c r="B1957" s="41"/>
      <c r="D1957" s="41"/>
      <c r="E1957" s="41"/>
      <c r="F1957" s="47"/>
      <c r="G1957" s="47"/>
      <c r="H1957" s="41"/>
      <c r="I1957" s="41"/>
      <c r="J1957" s="46"/>
    </row>
    <row r="1958" spans="1:10" ht="15.75" x14ac:dyDescent="0.25">
      <c r="A1958" s="41"/>
      <c r="B1958" s="41"/>
      <c r="D1958" s="41"/>
      <c r="E1958" s="41"/>
      <c r="F1958" s="47"/>
      <c r="G1958" s="47"/>
      <c r="H1958" s="41"/>
      <c r="I1958" s="41"/>
      <c r="J1958" s="46"/>
    </row>
    <row r="1959" spans="1:10" ht="15.75" x14ac:dyDescent="0.25">
      <c r="A1959" s="41"/>
      <c r="B1959" s="41"/>
      <c r="D1959" s="41"/>
      <c r="E1959" s="41"/>
      <c r="F1959" s="47"/>
      <c r="G1959" s="47"/>
      <c r="H1959" s="41"/>
      <c r="I1959" s="41"/>
      <c r="J1959" s="46"/>
    </row>
    <row r="1960" spans="1:10" ht="15.75" x14ac:dyDescent="0.25">
      <c r="A1960" s="41"/>
      <c r="B1960" s="41"/>
      <c r="D1960" s="41"/>
      <c r="E1960" s="41"/>
      <c r="F1960" s="47"/>
      <c r="G1960" s="47"/>
      <c r="H1960" s="41"/>
      <c r="I1960" s="41"/>
      <c r="J1960" s="46"/>
    </row>
    <row r="1961" spans="1:10" ht="15.75" x14ac:dyDescent="0.25">
      <c r="A1961" s="41"/>
      <c r="B1961" s="48"/>
      <c r="D1961" s="41"/>
      <c r="E1961" s="41"/>
      <c r="F1961" s="47"/>
      <c r="G1961" s="47"/>
      <c r="H1961" s="41"/>
      <c r="I1961" s="41"/>
      <c r="J1961" s="46"/>
    </row>
    <row r="1962" spans="1:10" ht="15.75" x14ac:dyDescent="0.25">
      <c r="A1962" s="41"/>
      <c r="B1962" s="41"/>
      <c r="D1962" s="41"/>
      <c r="E1962" s="41"/>
      <c r="F1962" s="47"/>
      <c r="G1962" s="47"/>
      <c r="H1962" s="41"/>
      <c r="I1962" s="41"/>
      <c r="J1962" s="46"/>
    </row>
    <row r="1963" spans="1:10" ht="15.75" x14ac:dyDescent="0.25">
      <c r="A1963" s="41"/>
      <c r="B1963" s="41"/>
      <c r="D1963" s="41"/>
      <c r="E1963" s="41"/>
      <c r="F1963" s="47"/>
      <c r="G1963" s="47"/>
      <c r="H1963" s="41"/>
      <c r="I1963" s="41"/>
      <c r="J1963" s="46"/>
    </row>
    <row r="1964" spans="1:10" ht="15.75" x14ac:dyDescent="0.25">
      <c r="A1964" s="41"/>
      <c r="B1964" s="41"/>
      <c r="D1964" s="41"/>
      <c r="E1964" s="41"/>
      <c r="F1964" s="47"/>
      <c r="G1964" s="47"/>
      <c r="H1964" s="41"/>
      <c r="I1964" s="41"/>
      <c r="J1964" s="46"/>
    </row>
    <row r="1965" spans="1:10" ht="15.75" x14ac:dyDescent="0.25">
      <c r="A1965" s="41"/>
      <c r="B1965" s="41"/>
      <c r="D1965" s="41"/>
      <c r="E1965" s="41"/>
      <c r="F1965" s="47"/>
      <c r="G1965" s="47"/>
      <c r="H1965" s="41"/>
      <c r="I1965" s="41"/>
      <c r="J1965" s="46"/>
    </row>
    <row r="1966" spans="1:10" ht="15.75" x14ac:dyDescent="0.25">
      <c r="A1966" s="41"/>
      <c r="B1966" s="48"/>
      <c r="D1966" s="41"/>
      <c r="E1966" s="41"/>
      <c r="F1966" s="47"/>
      <c r="G1966" s="47"/>
      <c r="H1966" s="41"/>
      <c r="I1966" s="41"/>
      <c r="J1966" s="46"/>
    </row>
    <row r="1967" spans="1:10" ht="15.75" x14ac:dyDescent="0.25">
      <c r="A1967" s="41"/>
      <c r="B1967" s="48"/>
      <c r="D1967" s="41"/>
      <c r="E1967" s="41"/>
      <c r="F1967" s="47"/>
      <c r="G1967" s="47"/>
      <c r="H1967" s="41"/>
      <c r="I1967" s="41"/>
      <c r="J1967" s="46"/>
    </row>
    <row r="1968" spans="1:10" ht="15.75" x14ac:dyDescent="0.25">
      <c r="A1968" s="41"/>
      <c r="B1968" s="41"/>
      <c r="D1968" s="41"/>
      <c r="E1968" s="41"/>
      <c r="F1968" s="47"/>
      <c r="G1968" s="47"/>
      <c r="H1968" s="41"/>
      <c r="I1968" s="41"/>
      <c r="J1968" s="46"/>
    </row>
    <row r="1969" spans="1:10" ht="15.75" x14ac:dyDescent="0.25">
      <c r="A1969" s="41"/>
      <c r="B1969" s="41"/>
      <c r="D1969" s="41"/>
      <c r="E1969" s="41"/>
      <c r="F1969" s="47"/>
      <c r="G1969" s="47"/>
      <c r="H1969" s="41"/>
      <c r="I1969" s="41"/>
      <c r="J1969" s="46"/>
    </row>
    <row r="1970" spans="1:10" ht="15.75" x14ac:dyDescent="0.25">
      <c r="A1970" s="41"/>
      <c r="B1970" s="41"/>
      <c r="D1970" s="41"/>
      <c r="E1970" s="41"/>
      <c r="F1970" s="47"/>
      <c r="G1970" s="47"/>
      <c r="H1970" s="41"/>
      <c r="I1970" s="41"/>
      <c r="J1970" s="46"/>
    </row>
    <row r="1971" spans="1:10" ht="15.75" x14ac:dyDescent="0.25">
      <c r="A1971" s="41"/>
      <c r="B1971" s="41"/>
      <c r="D1971" s="41"/>
      <c r="E1971" s="41"/>
      <c r="F1971" s="47"/>
      <c r="G1971" s="47"/>
      <c r="H1971" s="41"/>
      <c r="I1971" s="41"/>
      <c r="J1971" s="46"/>
    </row>
    <row r="1972" spans="1:10" ht="15.75" x14ac:dyDescent="0.25">
      <c r="A1972" s="41"/>
      <c r="B1972" s="41"/>
      <c r="D1972" s="41"/>
      <c r="E1972" s="41"/>
      <c r="F1972" s="47"/>
      <c r="G1972" s="47"/>
      <c r="H1972" s="41"/>
      <c r="I1972" s="41"/>
      <c r="J1972" s="46"/>
    </row>
    <row r="1973" spans="1:10" ht="15.75" x14ac:dyDescent="0.25">
      <c r="A1973" s="41"/>
      <c r="B1973" s="41"/>
      <c r="D1973" s="41"/>
      <c r="E1973" s="41"/>
      <c r="F1973" s="47"/>
      <c r="G1973" s="47"/>
      <c r="H1973" s="41"/>
      <c r="I1973" s="41"/>
      <c r="J1973" s="46"/>
    </row>
    <row r="1974" spans="1:10" ht="15.75" x14ac:dyDescent="0.25">
      <c r="A1974" s="41"/>
      <c r="B1974" s="41"/>
      <c r="D1974" s="41"/>
      <c r="E1974" s="41"/>
      <c r="F1974" s="47"/>
      <c r="G1974" s="47"/>
      <c r="H1974" s="41"/>
      <c r="I1974" s="41"/>
      <c r="J1974" s="46"/>
    </row>
    <row r="1975" spans="1:10" ht="15.75" x14ac:dyDescent="0.25">
      <c r="A1975" s="41"/>
      <c r="B1975" s="41"/>
      <c r="D1975" s="41"/>
      <c r="E1975" s="41"/>
      <c r="F1975" s="47"/>
      <c r="G1975" s="47"/>
      <c r="H1975" s="41"/>
      <c r="I1975" s="41"/>
      <c r="J1975" s="46"/>
    </row>
    <row r="1976" spans="1:10" ht="15.75" x14ac:dyDescent="0.25">
      <c r="A1976" s="41"/>
      <c r="B1976" s="41"/>
      <c r="D1976" s="41"/>
      <c r="E1976" s="41"/>
      <c r="F1976" s="47"/>
      <c r="G1976" s="47"/>
      <c r="H1976" s="41"/>
      <c r="I1976" s="41"/>
      <c r="J1976" s="46"/>
    </row>
    <row r="1977" spans="1:10" ht="15.75" x14ac:dyDescent="0.25">
      <c r="A1977" s="41"/>
      <c r="B1977" s="41"/>
      <c r="D1977" s="41"/>
      <c r="E1977" s="41"/>
      <c r="F1977" s="47"/>
      <c r="G1977" s="47"/>
      <c r="H1977" s="41"/>
      <c r="I1977" s="41"/>
      <c r="J1977" s="46"/>
    </row>
    <row r="1978" spans="1:10" ht="15.75" x14ac:dyDescent="0.25">
      <c r="A1978" s="41"/>
      <c r="B1978" s="41"/>
      <c r="D1978" s="41"/>
      <c r="E1978" s="41"/>
      <c r="F1978" s="47"/>
      <c r="G1978" s="47"/>
      <c r="H1978" s="41"/>
      <c r="I1978" s="41"/>
      <c r="J1978" s="46"/>
    </row>
    <row r="1979" spans="1:10" ht="15.75" x14ac:dyDescent="0.25">
      <c r="A1979" s="41"/>
      <c r="B1979" s="41"/>
      <c r="D1979" s="41"/>
      <c r="E1979" s="41"/>
      <c r="F1979" s="47"/>
      <c r="G1979" s="47"/>
      <c r="H1979" s="41"/>
      <c r="I1979" s="41"/>
      <c r="J1979" s="46"/>
    </row>
    <row r="1980" spans="1:10" ht="15.75" x14ac:dyDescent="0.25">
      <c r="A1980" s="41"/>
      <c r="B1980" s="41"/>
      <c r="D1980" s="41"/>
      <c r="E1980" s="41"/>
      <c r="F1980" s="47"/>
      <c r="G1980" s="47"/>
      <c r="H1980" s="41"/>
      <c r="I1980" s="41"/>
      <c r="J1980" s="46"/>
    </row>
    <row r="1981" spans="1:10" ht="15.75" x14ac:dyDescent="0.25">
      <c r="A1981" s="41"/>
      <c r="B1981" s="41"/>
      <c r="D1981" s="41"/>
      <c r="E1981" s="41"/>
      <c r="F1981" s="47"/>
      <c r="G1981" s="47"/>
      <c r="H1981" s="41"/>
      <c r="I1981" s="41"/>
      <c r="J1981" s="46"/>
    </row>
    <row r="1982" spans="1:10" ht="15.75" x14ac:dyDescent="0.25">
      <c r="A1982" s="41"/>
      <c r="B1982" s="41"/>
      <c r="D1982" s="41"/>
      <c r="E1982" s="41"/>
      <c r="F1982" s="47"/>
      <c r="G1982" s="47"/>
      <c r="H1982" s="41"/>
      <c r="I1982" s="41"/>
      <c r="J1982" s="46"/>
    </row>
    <row r="1983" spans="1:10" ht="15.75" x14ac:dyDescent="0.25">
      <c r="A1983" s="41"/>
      <c r="B1983" s="41"/>
      <c r="D1983" s="41"/>
      <c r="E1983" s="41"/>
      <c r="F1983" s="47"/>
      <c r="G1983" s="47"/>
      <c r="H1983" s="41"/>
      <c r="I1983" s="41"/>
      <c r="J1983" s="46"/>
    </row>
    <row r="1984" spans="1:10" ht="15.75" x14ac:dyDescent="0.25">
      <c r="A1984" s="41"/>
      <c r="B1984" s="41"/>
      <c r="D1984" s="41"/>
      <c r="E1984" s="41"/>
      <c r="F1984" s="47"/>
      <c r="G1984" s="47"/>
      <c r="H1984" s="41"/>
      <c r="I1984" s="41"/>
      <c r="J1984" s="46"/>
    </row>
    <row r="1985" spans="1:10" ht="15.75" x14ac:dyDescent="0.25">
      <c r="A1985" s="41"/>
      <c r="B1985" s="41"/>
      <c r="D1985" s="41"/>
      <c r="E1985" s="41"/>
      <c r="F1985" s="47"/>
      <c r="G1985" s="47"/>
      <c r="H1985" s="41"/>
      <c r="I1985" s="41"/>
      <c r="J1985" s="46"/>
    </row>
    <row r="1986" spans="1:10" ht="15.75" x14ac:dyDescent="0.25">
      <c r="A1986" s="41"/>
      <c r="B1986" s="41"/>
      <c r="D1986" s="41"/>
      <c r="E1986" s="41"/>
      <c r="F1986" s="47"/>
      <c r="G1986" s="47"/>
      <c r="H1986" s="41"/>
      <c r="I1986" s="41"/>
      <c r="J1986" s="46"/>
    </row>
    <row r="1987" spans="1:10" ht="15.75" x14ac:dyDescent="0.25">
      <c r="A1987" s="41"/>
      <c r="B1987" s="41"/>
      <c r="D1987" s="41"/>
      <c r="E1987" s="41"/>
      <c r="F1987" s="47"/>
      <c r="G1987" s="47"/>
      <c r="H1987" s="41"/>
      <c r="I1987" s="41"/>
      <c r="J1987" s="46"/>
    </row>
    <row r="1988" spans="1:10" ht="15.75" x14ac:dyDescent="0.25">
      <c r="A1988" s="41"/>
      <c r="B1988" s="41"/>
      <c r="D1988" s="41"/>
      <c r="E1988" s="41"/>
      <c r="F1988" s="47"/>
      <c r="G1988" s="47"/>
      <c r="H1988" s="41"/>
      <c r="I1988" s="41"/>
      <c r="J1988" s="46"/>
    </row>
    <row r="1989" spans="1:10" ht="15.75" x14ac:dyDescent="0.25">
      <c r="A1989" s="41"/>
      <c r="B1989" s="41"/>
      <c r="D1989" s="41"/>
      <c r="E1989" s="41"/>
      <c r="F1989" s="47"/>
      <c r="G1989" s="47"/>
      <c r="H1989" s="41"/>
      <c r="I1989" s="41"/>
      <c r="J1989" s="46"/>
    </row>
    <row r="1990" spans="1:10" ht="15.75" x14ac:dyDescent="0.25">
      <c r="A1990" s="41"/>
      <c r="B1990" s="41"/>
      <c r="D1990" s="41"/>
      <c r="E1990" s="41"/>
      <c r="F1990" s="47"/>
      <c r="G1990" s="47"/>
      <c r="H1990" s="41"/>
      <c r="I1990" s="41"/>
      <c r="J1990" s="46"/>
    </row>
    <row r="1991" spans="1:10" ht="15.75" x14ac:dyDescent="0.25">
      <c r="A1991" s="41"/>
      <c r="B1991" s="41"/>
      <c r="D1991" s="41"/>
      <c r="E1991" s="41"/>
      <c r="F1991" s="47"/>
      <c r="G1991" s="47"/>
      <c r="H1991" s="41"/>
      <c r="I1991" s="41"/>
      <c r="J1991" s="46"/>
    </row>
    <row r="1992" spans="1:10" ht="15.75" x14ac:dyDescent="0.25">
      <c r="A1992" s="41"/>
      <c r="B1992" s="41"/>
      <c r="D1992" s="41"/>
      <c r="E1992" s="41"/>
      <c r="F1992" s="47"/>
      <c r="G1992" s="47"/>
      <c r="H1992" s="41"/>
      <c r="I1992" s="41"/>
      <c r="J1992" s="46"/>
    </row>
    <row r="1993" spans="1:10" ht="15.75" x14ac:dyDescent="0.25">
      <c r="A1993" s="41"/>
      <c r="B1993" s="41"/>
      <c r="D1993" s="41"/>
      <c r="E1993" s="41"/>
      <c r="F1993" s="47"/>
      <c r="G1993" s="47"/>
      <c r="H1993" s="41"/>
      <c r="I1993" s="41"/>
      <c r="J1993" s="46"/>
    </row>
    <row r="1994" spans="1:10" ht="15.75" x14ac:dyDescent="0.25">
      <c r="A1994" s="41"/>
      <c r="B1994" s="41"/>
      <c r="D1994" s="41"/>
      <c r="E1994" s="41"/>
      <c r="F1994" s="47"/>
      <c r="G1994" s="47"/>
      <c r="H1994" s="41"/>
      <c r="I1994" s="41"/>
      <c r="J1994" s="46"/>
    </row>
    <row r="1995" spans="1:10" ht="15.75" x14ac:dyDescent="0.25">
      <c r="A1995" s="41"/>
      <c r="B1995" s="41"/>
      <c r="D1995" s="41"/>
      <c r="E1995" s="41"/>
      <c r="F1995" s="47"/>
      <c r="G1995" s="47"/>
      <c r="H1995" s="41"/>
      <c r="I1995" s="41"/>
      <c r="J1995" s="46"/>
    </row>
    <row r="1996" spans="1:10" ht="15.75" x14ac:dyDescent="0.25">
      <c r="A1996" s="41"/>
      <c r="B1996" s="41"/>
      <c r="D1996" s="41"/>
      <c r="E1996" s="41"/>
      <c r="F1996" s="47"/>
      <c r="G1996" s="47"/>
      <c r="H1996" s="41"/>
      <c r="I1996" s="41"/>
      <c r="J1996" s="46"/>
    </row>
    <row r="1997" spans="1:10" ht="15.75" x14ac:dyDescent="0.25">
      <c r="A1997" s="41"/>
      <c r="B1997" s="41"/>
      <c r="D1997" s="41"/>
      <c r="E1997" s="41"/>
      <c r="F1997" s="47"/>
      <c r="G1997" s="47"/>
      <c r="H1997" s="41"/>
      <c r="I1997" s="41"/>
      <c r="J1997" s="46"/>
    </row>
    <row r="1998" spans="1:10" ht="15.75" x14ac:dyDescent="0.25">
      <c r="A1998" s="41"/>
      <c r="B1998" s="41"/>
      <c r="D1998" s="41"/>
      <c r="E1998" s="41"/>
      <c r="F1998" s="47"/>
      <c r="G1998" s="47"/>
      <c r="H1998" s="41"/>
      <c r="I1998" s="41"/>
      <c r="J1998" s="46"/>
    </row>
    <row r="1999" spans="1:10" ht="15.75" x14ac:dyDescent="0.25">
      <c r="A1999" s="41"/>
      <c r="B1999" s="41"/>
      <c r="D1999" s="41"/>
      <c r="E1999" s="41"/>
      <c r="F1999" s="47"/>
      <c r="G1999" s="47"/>
      <c r="H1999" s="41"/>
      <c r="I1999" s="41"/>
      <c r="J1999" s="46"/>
    </row>
    <row r="2000" spans="1:10" ht="15.75" x14ac:dyDescent="0.25">
      <c r="A2000" s="41"/>
      <c r="B2000" s="41"/>
      <c r="D2000" s="41"/>
      <c r="E2000" s="41"/>
      <c r="F2000" s="47"/>
      <c r="G2000" s="47"/>
      <c r="H2000" s="41"/>
      <c r="I2000" s="41"/>
      <c r="J2000" s="46"/>
    </row>
    <row r="2001" spans="1:10" ht="15.75" x14ac:dyDescent="0.25">
      <c r="A2001" s="41"/>
      <c r="B2001" s="41"/>
      <c r="D2001" s="41"/>
      <c r="E2001" s="41"/>
      <c r="F2001" s="47"/>
      <c r="G2001" s="47"/>
      <c r="H2001" s="41"/>
      <c r="I2001" s="41"/>
      <c r="J2001" s="46"/>
    </row>
    <row r="2002" spans="1:10" ht="15.75" x14ac:dyDescent="0.25">
      <c r="A2002" s="41"/>
      <c r="B2002" s="41"/>
      <c r="D2002" s="41"/>
      <c r="E2002" s="41"/>
      <c r="F2002" s="47"/>
      <c r="G2002" s="47"/>
      <c r="H2002" s="41"/>
      <c r="I2002" s="41"/>
      <c r="J2002" s="46"/>
    </row>
    <row r="2003" spans="1:10" ht="15.75" x14ac:dyDescent="0.25">
      <c r="A2003" s="41"/>
      <c r="B2003" s="41"/>
      <c r="D2003" s="41"/>
      <c r="E2003" s="41"/>
      <c r="F2003" s="47"/>
      <c r="G2003" s="47"/>
      <c r="H2003" s="41"/>
      <c r="I2003" s="41"/>
      <c r="J2003" s="46"/>
    </row>
    <row r="2004" spans="1:10" ht="15.75" x14ac:dyDescent="0.25">
      <c r="A2004" s="41"/>
      <c r="B2004" s="48"/>
      <c r="D2004" s="41"/>
      <c r="E2004" s="41"/>
      <c r="F2004" s="47"/>
      <c r="G2004" s="47"/>
      <c r="H2004" s="41"/>
      <c r="I2004" s="41"/>
      <c r="J2004" s="46"/>
    </row>
    <row r="2005" spans="1:10" ht="15.75" x14ac:dyDescent="0.25">
      <c r="A2005" s="41"/>
      <c r="B2005" s="48"/>
      <c r="D2005" s="41"/>
      <c r="E2005" s="41"/>
      <c r="F2005" s="47"/>
      <c r="G2005" s="47"/>
      <c r="H2005" s="41"/>
      <c r="I2005" s="41"/>
      <c r="J2005" s="46"/>
    </row>
    <row r="2006" spans="1:10" ht="15.75" x14ac:dyDescent="0.25">
      <c r="A2006" s="41"/>
      <c r="B2006" s="48"/>
      <c r="D2006" s="41"/>
      <c r="E2006" s="41"/>
      <c r="F2006" s="47"/>
      <c r="G2006" s="47"/>
      <c r="H2006" s="41"/>
      <c r="I2006" s="41"/>
      <c r="J2006" s="46"/>
    </row>
    <row r="2007" spans="1:10" ht="15.75" x14ac:dyDescent="0.25">
      <c r="A2007" s="41"/>
      <c r="B2007" s="48"/>
      <c r="D2007" s="41"/>
      <c r="E2007" s="41"/>
      <c r="F2007" s="47"/>
      <c r="G2007" s="47"/>
      <c r="H2007" s="41"/>
      <c r="I2007" s="41"/>
      <c r="J2007" s="46"/>
    </row>
    <row r="2008" spans="1:10" ht="15.75" x14ac:dyDescent="0.25">
      <c r="A2008" s="41"/>
      <c r="B2008" s="48"/>
      <c r="D2008" s="41"/>
      <c r="E2008" s="41"/>
      <c r="F2008" s="47"/>
      <c r="G2008" s="47"/>
      <c r="H2008" s="41"/>
      <c r="I2008" s="41"/>
      <c r="J2008" s="46"/>
    </row>
    <row r="2009" spans="1:10" ht="15.75" x14ac:dyDescent="0.25">
      <c r="A2009" s="41"/>
      <c r="B2009" s="41"/>
      <c r="D2009" s="41"/>
      <c r="E2009" s="41"/>
      <c r="F2009" s="47"/>
      <c r="G2009" s="47"/>
      <c r="H2009" s="41"/>
      <c r="I2009" s="41"/>
      <c r="J2009" s="46"/>
    </row>
    <row r="2010" spans="1:10" ht="15.75" x14ac:dyDescent="0.25">
      <c r="A2010" s="41"/>
      <c r="B2010" s="41"/>
      <c r="D2010" s="41"/>
      <c r="E2010" s="41"/>
      <c r="F2010" s="47"/>
      <c r="G2010" s="47"/>
      <c r="H2010" s="41"/>
      <c r="I2010" s="41"/>
      <c r="J2010" s="46"/>
    </row>
    <row r="2011" spans="1:10" ht="15.75" x14ac:dyDescent="0.25">
      <c r="A2011" s="41"/>
      <c r="B2011" s="41"/>
      <c r="D2011" s="41"/>
      <c r="E2011" s="41"/>
      <c r="F2011" s="47"/>
      <c r="G2011" s="47"/>
      <c r="H2011" s="41"/>
      <c r="I2011" s="41"/>
      <c r="J2011" s="46"/>
    </row>
    <row r="2012" spans="1:10" ht="15.75" x14ac:dyDescent="0.25">
      <c r="A2012" s="41"/>
      <c r="B2012" s="41"/>
      <c r="D2012" s="41"/>
      <c r="E2012" s="41"/>
      <c r="F2012" s="47"/>
      <c r="G2012" s="47"/>
      <c r="H2012" s="41"/>
      <c r="I2012" s="41"/>
      <c r="J2012" s="46"/>
    </row>
    <row r="2013" spans="1:10" ht="15.75" x14ac:dyDescent="0.25">
      <c r="A2013" s="41"/>
      <c r="B2013" s="41"/>
      <c r="D2013" s="41"/>
      <c r="E2013" s="41"/>
      <c r="F2013" s="47"/>
      <c r="G2013" s="47"/>
      <c r="H2013" s="41"/>
      <c r="I2013" s="41"/>
      <c r="J2013" s="46"/>
    </row>
    <row r="2014" spans="1:10" ht="15.75" x14ac:dyDescent="0.25">
      <c r="A2014" s="41"/>
      <c r="B2014" s="41"/>
      <c r="D2014" s="41"/>
      <c r="E2014" s="41"/>
      <c r="F2014" s="47"/>
      <c r="G2014" s="47"/>
      <c r="H2014" s="41"/>
      <c r="I2014" s="41"/>
      <c r="J2014" s="46"/>
    </row>
    <row r="2015" spans="1:10" ht="15.75" x14ac:dyDescent="0.25">
      <c r="A2015" s="41"/>
      <c r="B2015" s="41"/>
      <c r="D2015" s="41"/>
      <c r="E2015" s="41"/>
      <c r="F2015" s="47"/>
      <c r="G2015" s="47"/>
      <c r="H2015" s="41"/>
      <c r="I2015" s="41"/>
      <c r="J2015" s="46"/>
    </row>
    <row r="2016" spans="1:10" ht="15.75" x14ac:dyDescent="0.25">
      <c r="A2016" s="41"/>
      <c r="B2016" s="41"/>
      <c r="D2016" s="41"/>
      <c r="E2016" s="41"/>
      <c r="F2016" s="47"/>
      <c r="G2016" s="47"/>
      <c r="H2016" s="41"/>
      <c r="I2016" s="41"/>
      <c r="J2016" s="46"/>
    </row>
    <row r="2017" spans="1:10" ht="15.75" x14ac:dyDescent="0.25">
      <c r="A2017" s="41"/>
      <c r="B2017" s="41"/>
      <c r="D2017" s="41"/>
      <c r="E2017" s="41"/>
      <c r="F2017" s="47"/>
      <c r="G2017" s="47"/>
      <c r="H2017" s="41"/>
      <c r="I2017" s="41"/>
      <c r="J2017" s="46"/>
    </row>
    <row r="2018" spans="1:10" ht="15.75" x14ac:dyDescent="0.25">
      <c r="A2018" s="41"/>
      <c r="B2018" s="41"/>
      <c r="D2018" s="41"/>
      <c r="E2018" s="41"/>
      <c r="F2018" s="47"/>
      <c r="G2018" s="47"/>
      <c r="H2018" s="41"/>
      <c r="I2018" s="41"/>
      <c r="J2018" s="46"/>
    </row>
    <row r="2019" spans="1:10" ht="15.75" x14ac:dyDescent="0.25">
      <c r="A2019" s="41"/>
      <c r="B2019" s="41"/>
      <c r="D2019" s="41"/>
      <c r="E2019" s="41"/>
      <c r="F2019" s="47"/>
      <c r="G2019" s="47"/>
      <c r="H2019" s="41"/>
      <c r="I2019" s="41"/>
      <c r="J2019" s="46"/>
    </row>
    <row r="2020" spans="1:10" ht="15.75" x14ac:dyDescent="0.25">
      <c r="A2020" s="41"/>
      <c r="B2020" s="41"/>
      <c r="D2020" s="41"/>
      <c r="E2020" s="41"/>
      <c r="F2020" s="47"/>
      <c r="G2020" s="47"/>
      <c r="H2020" s="41"/>
      <c r="I2020" s="41"/>
      <c r="J2020" s="46"/>
    </row>
    <row r="2021" spans="1:10" ht="15.75" x14ac:dyDescent="0.25">
      <c r="A2021" s="41"/>
      <c r="B2021" s="41"/>
      <c r="D2021" s="41"/>
      <c r="E2021" s="41"/>
      <c r="F2021" s="47"/>
      <c r="G2021" s="47"/>
      <c r="H2021" s="41"/>
      <c r="I2021" s="41"/>
      <c r="J2021" s="46"/>
    </row>
    <row r="2022" spans="1:10" ht="15.75" x14ac:dyDescent="0.25">
      <c r="A2022" s="41"/>
      <c r="B2022" s="41"/>
      <c r="D2022" s="41"/>
      <c r="E2022" s="41"/>
      <c r="F2022" s="47"/>
      <c r="G2022" s="47"/>
      <c r="H2022" s="41"/>
      <c r="I2022" s="41"/>
      <c r="J2022" s="46"/>
    </row>
    <row r="2023" spans="1:10" ht="15.75" x14ac:dyDescent="0.25">
      <c r="A2023" s="41"/>
      <c r="B2023" s="41"/>
      <c r="D2023" s="41"/>
      <c r="E2023" s="41"/>
      <c r="F2023" s="47"/>
      <c r="G2023" s="47"/>
      <c r="H2023" s="41"/>
      <c r="I2023" s="41"/>
      <c r="J2023" s="46"/>
    </row>
    <row r="2024" spans="1:10" ht="15.75" x14ac:dyDescent="0.25">
      <c r="A2024" s="41"/>
      <c r="B2024" s="41"/>
      <c r="D2024" s="41"/>
      <c r="E2024" s="41"/>
      <c r="F2024" s="47"/>
      <c r="G2024" s="47"/>
      <c r="H2024" s="41"/>
      <c r="I2024" s="41"/>
      <c r="J2024" s="46"/>
    </row>
    <row r="2025" spans="1:10" ht="15.75" x14ac:dyDescent="0.25">
      <c r="A2025" s="41"/>
      <c r="B2025" s="41"/>
      <c r="D2025" s="41"/>
      <c r="E2025" s="41"/>
      <c r="F2025" s="47"/>
      <c r="G2025" s="47"/>
      <c r="H2025" s="41"/>
      <c r="I2025" s="41"/>
      <c r="J2025" s="46"/>
    </row>
    <row r="2026" spans="1:10" ht="15.75" x14ac:dyDescent="0.25">
      <c r="A2026" s="41"/>
      <c r="B2026" s="41"/>
      <c r="D2026" s="41"/>
      <c r="E2026" s="41"/>
      <c r="F2026" s="47"/>
      <c r="G2026" s="47"/>
      <c r="H2026" s="41"/>
      <c r="I2026" s="41"/>
      <c r="J2026" s="46"/>
    </row>
    <row r="2027" spans="1:10" ht="15.75" x14ac:dyDescent="0.25">
      <c r="A2027" s="41"/>
      <c r="B2027" s="41"/>
      <c r="D2027" s="41"/>
      <c r="E2027" s="41"/>
      <c r="F2027" s="47"/>
      <c r="G2027" s="47"/>
      <c r="H2027" s="41"/>
      <c r="I2027" s="41"/>
      <c r="J2027" s="46"/>
    </row>
    <row r="2028" spans="1:10" ht="15.75" x14ac:dyDescent="0.25">
      <c r="A2028" s="41"/>
      <c r="B2028" s="41"/>
      <c r="D2028" s="41"/>
      <c r="E2028" s="41"/>
      <c r="F2028" s="47"/>
      <c r="G2028" s="47"/>
      <c r="H2028" s="41"/>
      <c r="I2028" s="41"/>
      <c r="J2028" s="46"/>
    </row>
    <row r="2029" spans="1:10" ht="15.75" x14ac:dyDescent="0.25">
      <c r="A2029" s="41"/>
      <c r="B2029" s="41"/>
      <c r="D2029" s="41"/>
      <c r="E2029" s="41"/>
      <c r="F2029" s="47"/>
      <c r="G2029" s="47"/>
      <c r="H2029" s="41"/>
      <c r="I2029" s="41"/>
      <c r="J2029" s="46"/>
    </row>
    <row r="2030" spans="1:10" ht="15.75" x14ac:dyDescent="0.25">
      <c r="A2030" s="41"/>
      <c r="B2030" s="41"/>
      <c r="D2030" s="41"/>
      <c r="E2030" s="41"/>
      <c r="F2030" s="47"/>
      <c r="G2030" s="47"/>
      <c r="H2030" s="41"/>
      <c r="I2030" s="41"/>
      <c r="J2030" s="46"/>
    </row>
    <row r="2031" spans="1:10" ht="15.75" x14ac:dyDescent="0.25">
      <c r="A2031" s="41"/>
      <c r="B2031" s="41"/>
      <c r="D2031" s="41"/>
      <c r="E2031" s="41"/>
      <c r="F2031" s="47"/>
      <c r="G2031" s="47"/>
      <c r="H2031" s="41"/>
      <c r="I2031" s="41"/>
      <c r="J2031" s="46"/>
    </row>
    <row r="2032" spans="1:10" ht="15.75" x14ac:dyDescent="0.25">
      <c r="A2032" s="41"/>
      <c r="B2032" s="41"/>
      <c r="D2032" s="41"/>
      <c r="E2032" s="41"/>
      <c r="F2032" s="47"/>
      <c r="G2032" s="47"/>
      <c r="H2032" s="41"/>
      <c r="I2032" s="41"/>
      <c r="J2032" s="46"/>
    </row>
    <row r="2033" spans="1:10" ht="15.75" x14ac:dyDescent="0.25">
      <c r="A2033" s="41"/>
      <c r="B2033" s="41"/>
      <c r="D2033" s="41"/>
      <c r="E2033" s="41"/>
      <c r="F2033" s="47"/>
      <c r="G2033" s="47"/>
      <c r="H2033" s="41"/>
      <c r="I2033" s="41"/>
      <c r="J2033" s="46"/>
    </row>
    <row r="2034" spans="1:10" ht="15.75" x14ac:dyDescent="0.25">
      <c r="A2034" s="41"/>
      <c r="B2034" s="41"/>
      <c r="D2034" s="41"/>
      <c r="E2034" s="41"/>
      <c r="F2034" s="47"/>
      <c r="G2034" s="47"/>
      <c r="H2034" s="41"/>
      <c r="I2034" s="41"/>
      <c r="J2034" s="46"/>
    </row>
    <row r="2035" spans="1:10" ht="15.75" x14ac:dyDescent="0.25">
      <c r="A2035" s="41"/>
      <c r="B2035" s="41"/>
      <c r="D2035" s="41"/>
      <c r="E2035" s="41"/>
      <c r="F2035" s="47"/>
      <c r="G2035" s="47"/>
      <c r="H2035" s="41"/>
      <c r="I2035" s="41"/>
      <c r="J2035" s="46"/>
    </row>
    <row r="2036" spans="1:10" ht="15.75" x14ac:dyDescent="0.25">
      <c r="A2036" s="41"/>
      <c r="B2036" s="41"/>
      <c r="D2036" s="41"/>
      <c r="E2036" s="41"/>
      <c r="F2036" s="47"/>
      <c r="G2036" s="47"/>
      <c r="H2036" s="41"/>
      <c r="I2036" s="41"/>
      <c r="J2036" s="46"/>
    </row>
    <row r="2037" spans="1:10" ht="15.75" x14ac:dyDescent="0.25">
      <c r="A2037" s="41"/>
      <c r="B2037" s="41"/>
      <c r="D2037" s="41"/>
      <c r="E2037" s="41"/>
      <c r="F2037" s="47"/>
      <c r="G2037" s="47"/>
      <c r="H2037" s="41"/>
      <c r="I2037" s="41"/>
      <c r="J2037" s="46"/>
    </row>
    <row r="2038" spans="1:10" ht="15.75" x14ac:dyDescent="0.25">
      <c r="A2038" s="41"/>
      <c r="B2038" s="41"/>
      <c r="D2038" s="41"/>
      <c r="E2038" s="41"/>
      <c r="F2038" s="47"/>
      <c r="G2038" s="47"/>
      <c r="H2038" s="41"/>
      <c r="I2038" s="41"/>
      <c r="J2038" s="46"/>
    </row>
    <row r="2039" spans="1:10" ht="15.75" x14ac:dyDescent="0.25">
      <c r="A2039" s="41"/>
      <c r="B2039" s="41"/>
      <c r="D2039" s="41"/>
      <c r="E2039" s="41"/>
      <c r="F2039" s="47"/>
      <c r="G2039" s="47"/>
      <c r="H2039" s="41"/>
      <c r="I2039" s="41"/>
      <c r="J2039" s="46"/>
    </row>
    <row r="2040" spans="1:10" ht="15.75" x14ac:dyDescent="0.25">
      <c r="A2040" s="41"/>
      <c r="B2040" s="41"/>
      <c r="D2040" s="41"/>
      <c r="E2040" s="41"/>
      <c r="F2040" s="47"/>
      <c r="G2040" s="47"/>
      <c r="H2040" s="41"/>
      <c r="I2040" s="41"/>
      <c r="J2040" s="46"/>
    </row>
    <row r="2041" spans="1:10" ht="15.75" x14ac:dyDescent="0.25">
      <c r="A2041" s="41"/>
      <c r="B2041" s="41"/>
      <c r="D2041" s="41"/>
      <c r="E2041" s="41"/>
      <c r="F2041" s="47"/>
      <c r="G2041" s="47"/>
      <c r="H2041" s="41"/>
      <c r="I2041" s="41"/>
      <c r="J2041" s="46"/>
    </row>
    <row r="2042" spans="1:10" ht="15.75" x14ac:dyDescent="0.25">
      <c r="A2042" s="41"/>
      <c r="B2042" s="41"/>
      <c r="D2042" s="41"/>
      <c r="E2042" s="41"/>
      <c r="F2042" s="47"/>
      <c r="G2042" s="47"/>
      <c r="H2042" s="41"/>
      <c r="I2042" s="41"/>
      <c r="J2042" s="46"/>
    </row>
    <row r="2043" spans="1:10" ht="15.75" x14ac:dyDescent="0.25">
      <c r="A2043" s="41"/>
      <c r="B2043" s="41"/>
      <c r="D2043" s="41"/>
      <c r="E2043" s="41"/>
      <c r="F2043" s="47"/>
      <c r="G2043" s="47"/>
      <c r="H2043" s="41"/>
      <c r="I2043" s="41"/>
      <c r="J2043" s="46"/>
    </row>
    <row r="2044" spans="1:10" ht="15.75" x14ac:dyDescent="0.25">
      <c r="A2044" s="41"/>
      <c r="B2044" s="41"/>
      <c r="D2044" s="41"/>
      <c r="E2044" s="41"/>
      <c r="F2044" s="47"/>
      <c r="G2044" s="47"/>
      <c r="H2044" s="41"/>
      <c r="I2044" s="41"/>
      <c r="J2044" s="46"/>
    </row>
    <row r="2045" spans="1:10" ht="15.75" x14ac:dyDescent="0.25">
      <c r="A2045" s="41"/>
      <c r="B2045" s="41"/>
      <c r="D2045" s="41"/>
      <c r="E2045" s="41"/>
      <c r="F2045" s="47"/>
      <c r="G2045" s="47"/>
      <c r="H2045" s="41"/>
      <c r="I2045" s="41"/>
      <c r="J2045" s="46"/>
    </row>
    <row r="2046" spans="1:10" ht="15.75" x14ac:dyDescent="0.25">
      <c r="A2046" s="41"/>
      <c r="B2046" s="41"/>
      <c r="D2046" s="41"/>
      <c r="E2046" s="41"/>
      <c r="F2046" s="47"/>
      <c r="G2046" s="47"/>
      <c r="H2046" s="41"/>
      <c r="I2046" s="41"/>
      <c r="J2046" s="46"/>
    </row>
    <row r="2047" spans="1:10" ht="15.75" x14ac:dyDescent="0.25">
      <c r="A2047" s="41"/>
      <c r="B2047" s="41"/>
      <c r="D2047" s="41"/>
      <c r="E2047" s="41"/>
      <c r="F2047" s="47"/>
      <c r="G2047" s="47"/>
      <c r="H2047" s="41"/>
      <c r="I2047" s="41"/>
      <c r="J2047" s="46"/>
    </row>
    <row r="2048" spans="1:10" ht="15.75" x14ac:dyDescent="0.25">
      <c r="A2048" s="41"/>
      <c r="B2048" s="41"/>
      <c r="D2048" s="41"/>
      <c r="E2048" s="41"/>
      <c r="F2048" s="47"/>
      <c r="G2048" s="47"/>
      <c r="H2048" s="41"/>
      <c r="I2048" s="41"/>
      <c r="J2048" s="46"/>
    </row>
    <row r="2049" spans="1:10" ht="15.75" x14ac:dyDescent="0.25">
      <c r="A2049" s="41"/>
      <c r="B2049" s="41"/>
      <c r="D2049" s="41"/>
      <c r="E2049" s="41"/>
      <c r="F2049" s="47"/>
      <c r="G2049" s="47"/>
      <c r="H2049" s="41"/>
      <c r="I2049" s="41"/>
      <c r="J2049" s="46"/>
    </row>
    <row r="2050" spans="1:10" ht="15.75" x14ac:dyDescent="0.25">
      <c r="A2050" s="41"/>
      <c r="B2050" s="41"/>
      <c r="D2050" s="41"/>
      <c r="E2050" s="41"/>
      <c r="F2050" s="47"/>
      <c r="G2050" s="47"/>
      <c r="H2050" s="41"/>
      <c r="I2050" s="41"/>
      <c r="J2050" s="46"/>
    </row>
    <row r="2051" spans="1:10" ht="15.75" x14ac:dyDescent="0.25">
      <c r="A2051" s="41"/>
      <c r="B2051" s="41"/>
      <c r="D2051" s="41"/>
      <c r="E2051" s="41"/>
      <c r="F2051" s="47"/>
      <c r="G2051" s="47"/>
      <c r="H2051" s="41"/>
      <c r="I2051" s="41"/>
      <c r="J2051" s="46"/>
    </row>
    <row r="2052" spans="1:10" ht="15.75" x14ac:dyDescent="0.25">
      <c r="A2052" s="41"/>
      <c r="B2052" s="41"/>
      <c r="D2052" s="41"/>
      <c r="E2052" s="41"/>
      <c r="F2052" s="47"/>
      <c r="G2052" s="47"/>
      <c r="H2052" s="41"/>
      <c r="I2052" s="41"/>
      <c r="J2052" s="46"/>
    </row>
    <row r="2053" spans="1:10" ht="15.75" x14ac:dyDescent="0.25">
      <c r="A2053" s="41"/>
      <c r="B2053" s="41"/>
      <c r="D2053" s="41"/>
      <c r="E2053" s="41"/>
      <c r="F2053" s="47"/>
      <c r="G2053" s="47"/>
      <c r="H2053" s="41"/>
      <c r="I2053" s="41"/>
      <c r="J2053" s="46"/>
    </row>
    <row r="2054" spans="1:10" ht="15.75" x14ac:dyDescent="0.25">
      <c r="A2054" s="41"/>
      <c r="B2054" s="41"/>
      <c r="D2054" s="41"/>
      <c r="E2054" s="41"/>
      <c r="F2054" s="47"/>
      <c r="G2054" s="47"/>
      <c r="H2054" s="41"/>
      <c r="I2054" s="41"/>
      <c r="J2054" s="46"/>
    </row>
    <row r="2055" spans="1:10" ht="15.75" x14ac:dyDescent="0.25">
      <c r="A2055" s="41"/>
      <c r="B2055" s="41"/>
      <c r="D2055" s="41"/>
      <c r="E2055" s="41"/>
      <c r="F2055" s="47"/>
      <c r="G2055" s="47"/>
      <c r="H2055" s="41"/>
      <c r="I2055" s="41"/>
      <c r="J2055" s="46"/>
    </row>
    <row r="2056" spans="1:10" ht="15.75" x14ac:dyDescent="0.25">
      <c r="A2056" s="41"/>
      <c r="B2056" s="41"/>
      <c r="D2056" s="41"/>
      <c r="E2056" s="41"/>
      <c r="F2056" s="47"/>
      <c r="G2056" s="47"/>
      <c r="H2056" s="41"/>
      <c r="I2056" s="41"/>
      <c r="J2056" s="46"/>
    </row>
    <row r="2057" spans="1:10" ht="15.75" x14ac:dyDescent="0.25">
      <c r="A2057" s="41"/>
      <c r="B2057" s="41"/>
      <c r="D2057" s="41"/>
      <c r="E2057" s="41"/>
      <c r="F2057" s="47"/>
      <c r="G2057" s="47"/>
      <c r="H2057" s="41"/>
      <c r="I2057" s="41"/>
      <c r="J2057" s="46"/>
    </row>
    <row r="2058" spans="1:10" ht="15.75" x14ac:dyDescent="0.25">
      <c r="A2058" s="41"/>
      <c r="B2058" s="41"/>
      <c r="D2058" s="41"/>
      <c r="E2058" s="41"/>
      <c r="F2058" s="47"/>
      <c r="G2058" s="47"/>
      <c r="H2058" s="41"/>
      <c r="I2058" s="41"/>
      <c r="J2058" s="46"/>
    </row>
    <row r="2059" spans="1:10" ht="15.75" x14ac:dyDescent="0.25">
      <c r="A2059" s="41"/>
      <c r="B2059" s="41"/>
      <c r="D2059" s="41"/>
      <c r="E2059" s="41"/>
      <c r="F2059" s="47"/>
      <c r="G2059" s="47"/>
      <c r="H2059" s="41"/>
      <c r="I2059" s="41"/>
      <c r="J2059" s="46"/>
    </row>
    <row r="2060" spans="1:10" ht="15.75" x14ac:dyDescent="0.25">
      <c r="A2060" s="41"/>
      <c r="B2060" s="41"/>
      <c r="D2060" s="41"/>
      <c r="E2060" s="41"/>
      <c r="F2060" s="47"/>
      <c r="G2060" s="47"/>
      <c r="H2060" s="41"/>
      <c r="I2060" s="41"/>
      <c r="J2060" s="46"/>
    </row>
    <row r="2061" spans="1:10" ht="15.75" x14ac:dyDescent="0.25">
      <c r="A2061" s="41"/>
      <c r="B2061" s="41"/>
      <c r="D2061" s="41"/>
      <c r="E2061" s="41"/>
      <c r="F2061" s="47"/>
      <c r="G2061" s="47"/>
      <c r="H2061" s="41"/>
      <c r="I2061" s="41"/>
      <c r="J2061" s="46"/>
    </row>
    <row r="2062" spans="1:10" ht="15.75" x14ac:dyDescent="0.25">
      <c r="A2062" s="41"/>
      <c r="B2062" s="41"/>
      <c r="D2062" s="41"/>
      <c r="E2062" s="41"/>
      <c r="F2062" s="47"/>
      <c r="G2062" s="47"/>
      <c r="H2062" s="41"/>
      <c r="I2062" s="41"/>
      <c r="J2062" s="46"/>
    </row>
    <row r="2063" spans="1:10" ht="15.75" x14ac:dyDescent="0.25">
      <c r="A2063" s="41"/>
      <c r="B2063" s="41"/>
      <c r="D2063" s="41"/>
      <c r="E2063" s="41"/>
      <c r="F2063" s="47"/>
      <c r="G2063" s="47"/>
      <c r="H2063" s="41"/>
      <c r="I2063" s="41"/>
      <c r="J2063" s="46"/>
    </row>
    <row r="2064" spans="1:10" ht="15.75" x14ac:dyDescent="0.25">
      <c r="A2064" s="41"/>
      <c r="B2064" s="41"/>
      <c r="D2064" s="41"/>
      <c r="E2064" s="41"/>
      <c r="F2064" s="47"/>
      <c r="G2064" s="47"/>
      <c r="H2064" s="41"/>
      <c r="I2064" s="41"/>
      <c r="J2064" s="46"/>
    </row>
    <row r="2065" spans="1:10" ht="15.75" x14ac:dyDescent="0.25">
      <c r="A2065" s="41"/>
      <c r="B2065" s="41"/>
      <c r="D2065" s="41"/>
      <c r="E2065" s="41"/>
      <c r="F2065" s="47"/>
      <c r="G2065" s="47"/>
      <c r="H2065" s="41"/>
      <c r="I2065" s="41"/>
      <c r="J2065" s="46"/>
    </row>
    <row r="2066" spans="1:10" ht="15.75" x14ac:dyDescent="0.25">
      <c r="A2066" s="41"/>
      <c r="B2066" s="41"/>
      <c r="D2066" s="41"/>
      <c r="E2066" s="41"/>
      <c r="F2066" s="47"/>
      <c r="G2066" s="47"/>
      <c r="H2066" s="41"/>
      <c r="I2066" s="41"/>
      <c r="J2066" s="46"/>
    </row>
    <row r="2067" spans="1:10" ht="15.75" x14ac:dyDescent="0.25">
      <c r="A2067" s="41"/>
      <c r="B2067" s="41"/>
      <c r="D2067" s="41"/>
      <c r="E2067" s="41"/>
      <c r="F2067" s="47"/>
      <c r="G2067" s="47"/>
      <c r="H2067" s="41"/>
      <c r="I2067" s="41"/>
      <c r="J2067" s="46"/>
    </row>
    <row r="2068" spans="1:10" ht="15.75" x14ac:dyDescent="0.25">
      <c r="A2068" s="41"/>
      <c r="B2068" s="41"/>
      <c r="D2068" s="41"/>
      <c r="E2068" s="41"/>
      <c r="F2068" s="47"/>
      <c r="G2068" s="47"/>
      <c r="H2068" s="41"/>
      <c r="I2068" s="41"/>
      <c r="J2068" s="46"/>
    </row>
    <row r="2069" spans="1:10" ht="15.75" x14ac:dyDescent="0.25">
      <c r="A2069" s="41"/>
      <c r="B2069" s="41"/>
      <c r="D2069" s="41"/>
      <c r="E2069" s="41"/>
      <c r="F2069" s="47"/>
      <c r="G2069" s="47"/>
      <c r="H2069" s="41"/>
      <c r="I2069" s="41"/>
      <c r="J2069" s="46"/>
    </row>
    <row r="2070" spans="1:10" ht="15.75" x14ac:dyDescent="0.25">
      <c r="A2070" s="41"/>
      <c r="B2070" s="41"/>
      <c r="D2070" s="41"/>
      <c r="E2070" s="41"/>
      <c r="F2070" s="47"/>
      <c r="G2070" s="47"/>
      <c r="H2070" s="41"/>
      <c r="I2070" s="41"/>
      <c r="J2070" s="46"/>
    </row>
    <row r="2071" spans="1:10" ht="15.75" x14ac:dyDescent="0.25">
      <c r="A2071" s="41"/>
      <c r="B2071" s="41"/>
      <c r="D2071" s="41"/>
      <c r="E2071" s="41"/>
      <c r="F2071" s="47"/>
      <c r="G2071" s="47"/>
      <c r="H2071" s="41"/>
      <c r="I2071" s="41"/>
      <c r="J2071" s="46"/>
    </row>
    <row r="2072" spans="1:10" ht="15.75" x14ac:dyDescent="0.25">
      <c r="A2072" s="41"/>
      <c r="B2072" s="48"/>
      <c r="D2072" s="41"/>
      <c r="E2072" s="41"/>
      <c r="F2072" s="47"/>
      <c r="G2072" s="47"/>
      <c r="H2072" s="41"/>
      <c r="I2072" s="41"/>
      <c r="J2072" s="46"/>
    </row>
    <row r="2073" spans="1:10" ht="15.75" x14ac:dyDescent="0.25">
      <c r="A2073" s="41"/>
      <c r="B2073" s="48"/>
      <c r="D2073" s="41"/>
      <c r="E2073" s="41"/>
      <c r="F2073" s="47"/>
      <c r="G2073" s="47"/>
      <c r="H2073" s="41"/>
      <c r="I2073" s="41"/>
      <c r="J2073" s="46"/>
    </row>
    <row r="2074" spans="1:10" ht="15.75" x14ac:dyDescent="0.25">
      <c r="A2074" s="41"/>
      <c r="B2074" s="48"/>
      <c r="D2074" s="41"/>
      <c r="E2074" s="41"/>
      <c r="F2074" s="47"/>
      <c r="G2074" s="47"/>
      <c r="H2074" s="41"/>
      <c r="I2074" s="41"/>
      <c r="J2074" s="46"/>
    </row>
    <row r="2075" spans="1:10" ht="15.75" x14ac:dyDescent="0.25">
      <c r="A2075" s="41"/>
      <c r="B2075" s="48"/>
      <c r="D2075" s="41"/>
      <c r="E2075" s="41"/>
      <c r="F2075" s="47"/>
      <c r="G2075" s="47"/>
      <c r="H2075" s="41"/>
      <c r="I2075" s="41"/>
      <c r="J2075" s="46"/>
    </row>
    <row r="2076" spans="1:10" ht="15.75" x14ac:dyDescent="0.25">
      <c r="A2076" s="41"/>
      <c r="B2076" s="48"/>
      <c r="D2076" s="41"/>
      <c r="E2076" s="41"/>
      <c r="F2076" s="47"/>
      <c r="G2076" s="47"/>
      <c r="H2076" s="41"/>
      <c r="I2076" s="41"/>
      <c r="J2076" s="46"/>
    </row>
    <row r="2077" spans="1:10" ht="15.75" x14ac:dyDescent="0.25">
      <c r="A2077" s="41"/>
      <c r="B2077" s="41"/>
      <c r="D2077" s="41"/>
      <c r="E2077" s="41"/>
      <c r="F2077" s="47"/>
      <c r="G2077" s="47"/>
      <c r="H2077" s="41"/>
      <c r="I2077" s="41"/>
      <c r="J2077" s="46"/>
    </row>
    <row r="2078" spans="1:10" ht="15.75" x14ac:dyDescent="0.25">
      <c r="A2078" s="41"/>
      <c r="B2078" s="41"/>
      <c r="D2078" s="41"/>
      <c r="E2078" s="41"/>
      <c r="F2078" s="47"/>
      <c r="G2078" s="47"/>
      <c r="H2078" s="41"/>
      <c r="I2078" s="41"/>
      <c r="J2078" s="46"/>
    </row>
    <row r="2079" spans="1:10" ht="15.75" x14ac:dyDescent="0.25">
      <c r="A2079" s="41"/>
      <c r="B2079" s="41"/>
      <c r="D2079" s="41"/>
      <c r="E2079" s="41"/>
      <c r="F2079" s="47"/>
      <c r="G2079" s="47"/>
      <c r="H2079" s="41"/>
      <c r="I2079" s="41"/>
      <c r="J2079" s="46"/>
    </row>
    <row r="2080" spans="1:10" ht="15.75" x14ac:dyDescent="0.25">
      <c r="A2080" s="41"/>
      <c r="B2080" s="41"/>
      <c r="D2080" s="41"/>
      <c r="E2080" s="41"/>
      <c r="F2080" s="47"/>
      <c r="G2080" s="47"/>
      <c r="H2080" s="41"/>
      <c r="I2080" s="41"/>
      <c r="J2080" s="46"/>
    </row>
    <row r="2081" spans="1:10" ht="15.75" x14ac:dyDescent="0.25">
      <c r="A2081" s="41"/>
      <c r="B2081" s="41"/>
      <c r="D2081" s="41"/>
      <c r="E2081" s="41"/>
      <c r="F2081" s="47"/>
      <c r="G2081" s="47"/>
      <c r="H2081" s="41"/>
      <c r="I2081" s="41"/>
      <c r="J2081" s="46"/>
    </row>
    <row r="2082" spans="1:10" ht="15.75" x14ac:dyDescent="0.25">
      <c r="A2082" s="41"/>
      <c r="B2082" s="41"/>
      <c r="D2082" s="41"/>
      <c r="E2082" s="41"/>
      <c r="F2082" s="47"/>
      <c r="G2082" s="47"/>
      <c r="H2082" s="41"/>
      <c r="I2082" s="41"/>
      <c r="J2082" s="46"/>
    </row>
    <row r="2083" spans="1:10" ht="15.75" x14ac:dyDescent="0.25">
      <c r="A2083" s="41"/>
      <c r="B2083" s="41"/>
      <c r="D2083" s="41"/>
      <c r="E2083" s="41"/>
      <c r="F2083" s="47"/>
      <c r="G2083" s="47"/>
      <c r="H2083" s="41"/>
      <c r="I2083" s="41"/>
      <c r="J2083" s="46"/>
    </row>
    <row r="2084" spans="1:10" ht="15.75" x14ac:dyDescent="0.25">
      <c r="A2084" s="41"/>
      <c r="B2084" s="41"/>
      <c r="D2084" s="41"/>
      <c r="E2084" s="41"/>
      <c r="F2084" s="47"/>
      <c r="G2084" s="47"/>
      <c r="H2084" s="41"/>
      <c r="I2084" s="41"/>
      <c r="J2084" s="46"/>
    </row>
    <row r="2085" spans="1:10" ht="15.75" x14ac:dyDescent="0.25">
      <c r="A2085" s="41"/>
      <c r="B2085" s="41"/>
      <c r="D2085" s="41"/>
      <c r="E2085" s="41"/>
      <c r="F2085" s="47"/>
      <c r="G2085" s="47"/>
      <c r="H2085" s="41"/>
      <c r="I2085" s="41"/>
      <c r="J2085" s="46"/>
    </row>
    <row r="2086" spans="1:10" ht="15.75" x14ac:dyDescent="0.25">
      <c r="A2086" s="41"/>
      <c r="B2086" s="48"/>
      <c r="D2086" s="41"/>
      <c r="E2086" s="41"/>
      <c r="F2086" s="47"/>
      <c r="G2086" s="47"/>
      <c r="H2086" s="41"/>
      <c r="I2086" s="41"/>
      <c r="J2086" s="46"/>
    </row>
    <row r="2087" spans="1:10" ht="15.75" x14ac:dyDescent="0.25">
      <c r="A2087" s="41"/>
      <c r="B2087" s="48"/>
      <c r="D2087" s="41"/>
      <c r="E2087" s="41"/>
      <c r="F2087" s="47"/>
      <c r="G2087" s="47"/>
      <c r="H2087" s="41"/>
      <c r="I2087" s="41"/>
      <c r="J2087" s="46"/>
    </row>
    <row r="2088" spans="1:10" ht="15.75" x14ac:dyDescent="0.25">
      <c r="A2088" s="41"/>
      <c r="B2088" s="41"/>
      <c r="D2088" s="41"/>
      <c r="E2088" s="41"/>
      <c r="F2088" s="47"/>
      <c r="G2088" s="47"/>
      <c r="H2088" s="41"/>
      <c r="I2088" s="41"/>
      <c r="J2088" s="46"/>
    </row>
    <row r="2089" spans="1:10" ht="15.75" x14ac:dyDescent="0.25">
      <c r="A2089" s="41"/>
      <c r="B2089" s="41"/>
      <c r="D2089" s="41"/>
      <c r="E2089" s="41"/>
      <c r="F2089" s="47"/>
      <c r="G2089" s="47"/>
      <c r="H2089" s="41"/>
      <c r="I2089" s="41"/>
      <c r="J2089" s="46"/>
    </row>
    <row r="2090" spans="1:10" ht="15.75" x14ac:dyDescent="0.25">
      <c r="A2090" s="41"/>
      <c r="B2090" s="41"/>
      <c r="D2090" s="41"/>
      <c r="E2090" s="41"/>
      <c r="F2090" s="47"/>
      <c r="G2090" s="53"/>
      <c r="H2090" s="41"/>
      <c r="I2090" s="41"/>
      <c r="J2090" s="46"/>
    </row>
    <row r="2091" spans="1:10" ht="15.75" x14ac:dyDescent="0.25">
      <c r="A2091" s="41"/>
      <c r="B2091" s="41"/>
      <c r="D2091" s="41"/>
      <c r="E2091" s="41"/>
      <c r="F2091" s="47"/>
      <c r="G2091" s="53"/>
      <c r="H2091" s="41"/>
      <c r="I2091" s="41"/>
      <c r="J2091" s="46"/>
    </row>
    <row r="2092" spans="1:10" ht="15.75" x14ac:dyDescent="0.25">
      <c r="A2092" s="41"/>
      <c r="B2092" s="41"/>
      <c r="D2092" s="41"/>
      <c r="E2092" s="41"/>
      <c r="F2092" s="47"/>
      <c r="G2092" s="53"/>
      <c r="H2092" s="41"/>
      <c r="I2092" s="41"/>
      <c r="J2092" s="46"/>
    </row>
    <row r="2093" spans="1:10" ht="15.75" x14ac:dyDescent="0.25">
      <c r="A2093" s="41"/>
      <c r="B2093" s="48"/>
      <c r="D2093" s="41"/>
      <c r="E2093" s="41"/>
      <c r="F2093" s="47"/>
      <c r="G2093" s="47"/>
      <c r="H2093" s="41"/>
      <c r="I2093" s="41"/>
      <c r="J2093" s="46"/>
    </row>
    <row r="2094" spans="1:10" ht="15.75" x14ac:dyDescent="0.25">
      <c r="A2094" s="41"/>
      <c r="B2094" s="48"/>
      <c r="D2094" s="41"/>
      <c r="E2094" s="41"/>
      <c r="F2094" s="47"/>
      <c r="G2094" s="47"/>
      <c r="H2094" s="41"/>
      <c r="I2094" s="41"/>
      <c r="J2094" s="46"/>
    </row>
    <row r="2095" spans="1:10" ht="15.75" x14ac:dyDescent="0.25">
      <c r="A2095" s="41"/>
      <c r="B2095" s="54"/>
      <c r="D2095" s="54"/>
      <c r="E2095" s="54"/>
      <c r="F2095" s="55"/>
      <c r="G2095" s="55"/>
      <c r="H2095" s="54"/>
      <c r="I2095" s="54"/>
      <c r="J2095" s="56"/>
    </row>
    <row r="2096" spans="1:10" ht="15.75" x14ac:dyDescent="0.25">
      <c r="A2096" s="41"/>
      <c r="B2096" s="41"/>
      <c r="D2096" s="41"/>
      <c r="E2096" s="41"/>
      <c r="F2096" s="57"/>
      <c r="G2096" s="57"/>
      <c r="H2096" s="41"/>
      <c r="I2096" s="41"/>
      <c r="J2096" s="46"/>
    </row>
    <row r="2097" spans="1:10" ht="15.75" x14ac:dyDescent="0.25">
      <c r="A2097" s="41"/>
      <c r="B2097" s="41"/>
      <c r="D2097" s="41"/>
      <c r="E2097" s="41"/>
      <c r="F2097" s="57"/>
      <c r="G2097" s="57"/>
      <c r="H2097" s="41"/>
      <c r="I2097" s="41"/>
      <c r="J2097" s="46"/>
    </row>
    <row r="2098" spans="1:10" ht="15.75" x14ac:dyDescent="0.25">
      <c r="A2098" s="41"/>
      <c r="B2098" s="48"/>
      <c r="D2098" s="41"/>
      <c r="E2098" s="41"/>
      <c r="F2098" s="57"/>
      <c r="G2098" s="57"/>
      <c r="H2098" s="41"/>
      <c r="I2098" s="41"/>
      <c r="J2098" s="46"/>
    </row>
    <row r="2099" spans="1:10" ht="15.75" x14ac:dyDescent="0.25">
      <c r="A2099" s="41"/>
      <c r="B2099" s="41"/>
      <c r="D2099" s="41"/>
      <c r="E2099" s="41"/>
      <c r="F2099" s="57"/>
      <c r="G2099" s="57"/>
      <c r="H2099" s="41"/>
      <c r="I2099" s="41"/>
      <c r="J2099" s="46"/>
    </row>
    <row r="2100" spans="1:10" ht="15.75" x14ac:dyDescent="0.25">
      <c r="A2100" s="41"/>
      <c r="B2100" s="48"/>
      <c r="D2100" s="41"/>
      <c r="E2100" s="41"/>
      <c r="F2100" s="57"/>
      <c r="G2100" s="57"/>
      <c r="H2100" s="41"/>
      <c r="I2100" s="41"/>
      <c r="J2100" s="46"/>
    </row>
    <row r="2101" spans="1:10" ht="15.75" x14ac:dyDescent="0.25">
      <c r="A2101" s="41"/>
      <c r="B2101" s="41"/>
      <c r="D2101" s="41"/>
      <c r="E2101" s="41"/>
      <c r="F2101" s="57"/>
      <c r="G2101" s="57"/>
      <c r="H2101" s="41"/>
      <c r="I2101" s="41"/>
      <c r="J2101" s="46"/>
    </row>
    <row r="2102" spans="1:10" ht="15.75" x14ac:dyDescent="0.25">
      <c r="A2102" s="41"/>
      <c r="B2102" s="48"/>
      <c r="D2102" s="41"/>
      <c r="E2102" s="41"/>
      <c r="F2102" s="57"/>
      <c r="G2102" s="57"/>
      <c r="H2102" s="41"/>
      <c r="I2102" s="41"/>
      <c r="J2102" s="46"/>
    </row>
    <row r="2103" spans="1:10" ht="15.75" x14ac:dyDescent="0.25">
      <c r="A2103" s="41"/>
      <c r="B2103" s="48"/>
      <c r="D2103" s="41"/>
      <c r="E2103" s="41"/>
      <c r="F2103" s="57"/>
      <c r="G2103" s="57"/>
      <c r="H2103" s="41"/>
      <c r="I2103" s="41"/>
      <c r="J2103" s="46"/>
    </row>
    <row r="2104" spans="1:10" ht="15.75" x14ac:dyDescent="0.25">
      <c r="A2104" s="41"/>
      <c r="B2104" s="41"/>
      <c r="D2104" s="41"/>
      <c r="E2104" s="41"/>
      <c r="F2104" s="57"/>
      <c r="G2104" s="57"/>
      <c r="H2104" s="41"/>
      <c r="I2104" s="41"/>
      <c r="J2104" s="46"/>
    </row>
    <row r="2105" spans="1:10" ht="15.75" x14ac:dyDescent="0.25">
      <c r="A2105" s="41"/>
      <c r="B2105" s="41"/>
      <c r="D2105" s="41"/>
      <c r="E2105" s="41"/>
      <c r="F2105" s="57"/>
      <c r="G2105" s="57"/>
      <c r="H2105" s="41"/>
      <c r="I2105" s="41"/>
      <c r="J2105" s="46"/>
    </row>
    <row r="2106" spans="1:10" ht="15.75" x14ac:dyDescent="0.25">
      <c r="A2106" s="41"/>
      <c r="B2106" s="41"/>
      <c r="D2106" s="41"/>
      <c r="E2106" s="41"/>
      <c r="F2106" s="57"/>
      <c r="G2106" s="57"/>
      <c r="H2106" s="41"/>
      <c r="I2106" s="41"/>
      <c r="J2106" s="46"/>
    </row>
    <row r="2107" spans="1:10" ht="15.75" x14ac:dyDescent="0.25">
      <c r="A2107" s="41"/>
      <c r="B2107" s="41"/>
      <c r="D2107" s="41"/>
      <c r="E2107" s="41"/>
      <c r="F2107" s="57"/>
      <c r="G2107" s="57"/>
      <c r="H2107" s="41"/>
      <c r="I2107" s="41"/>
      <c r="J2107" s="46"/>
    </row>
    <row r="2108" spans="1:10" ht="15.75" x14ac:dyDescent="0.25">
      <c r="A2108" s="41"/>
      <c r="B2108" s="41"/>
      <c r="D2108" s="41"/>
      <c r="E2108" s="41"/>
      <c r="F2108" s="57"/>
      <c r="G2108" s="57"/>
      <c r="H2108" s="41"/>
      <c r="I2108" s="41"/>
      <c r="J2108" s="46"/>
    </row>
    <row r="2109" spans="1:10" ht="15.75" x14ac:dyDescent="0.25">
      <c r="A2109" s="41"/>
      <c r="B2109" s="41"/>
      <c r="D2109" s="41"/>
      <c r="E2109" s="41"/>
      <c r="F2109" s="57"/>
      <c r="G2109" s="57"/>
      <c r="H2109" s="41"/>
      <c r="I2109" s="41"/>
      <c r="J2109" s="46"/>
    </row>
    <row r="2110" spans="1:10" ht="15.75" x14ac:dyDescent="0.25">
      <c r="A2110" s="41"/>
      <c r="B2110" s="41"/>
      <c r="D2110" s="41"/>
      <c r="E2110" s="41"/>
      <c r="F2110" s="57"/>
      <c r="G2110" s="57"/>
      <c r="H2110" s="41"/>
      <c r="I2110" s="41"/>
      <c r="J2110" s="46"/>
    </row>
    <row r="2111" spans="1:10" ht="15.75" x14ac:dyDescent="0.25">
      <c r="A2111" s="41"/>
      <c r="B2111" s="41"/>
      <c r="D2111" s="41"/>
      <c r="E2111" s="41"/>
      <c r="F2111" s="57"/>
      <c r="G2111" s="57"/>
      <c r="H2111" s="41"/>
      <c r="I2111" s="41"/>
      <c r="J2111" s="46"/>
    </row>
    <row r="2112" spans="1:10" ht="15.75" x14ac:dyDescent="0.25">
      <c r="A2112" s="41"/>
      <c r="B2112" s="41"/>
      <c r="D2112" s="41"/>
      <c r="E2112" s="41"/>
      <c r="F2112" s="57"/>
      <c r="G2112" s="57"/>
      <c r="H2112" s="41"/>
      <c r="I2112" s="41"/>
      <c r="J2112" s="46"/>
    </row>
    <row r="2113" spans="1:10" ht="15.75" x14ac:dyDescent="0.25">
      <c r="A2113" s="41"/>
      <c r="B2113" s="41"/>
      <c r="D2113" s="41"/>
      <c r="E2113" s="41"/>
      <c r="F2113" s="57"/>
      <c r="G2113" s="57"/>
      <c r="H2113" s="41"/>
      <c r="I2113" s="41"/>
      <c r="J2113" s="46"/>
    </row>
    <row r="2114" spans="1:10" ht="15.75" x14ac:dyDescent="0.25">
      <c r="A2114" s="41"/>
      <c r="B2114" s="41"/>
      <c r="D2114" s="41"/>
      <c r="E2114" s="41"/>
      <c r="F2114" s="57"/>
      <c r="G2114" s="57"/>
      <c r="H2114" s="41"/>
      <c r="I2114" s="41"/>
      <c r="J2114" s="46"/>
    </row>
    <row r="2115" spans="1:10" ht="15.75" x14ac:dyDescent="0.25">
      <c r="A2115" s="41"/>
      <c r="B2115" s="41"/>
      <c r="D2115" s="41"/>
      <c r="E2115" s="41"/>
      <c r="F2115" s="57"/>
      <c r="G2115" s="57"/>
      <c r="H2115" s="41"/>
      <c r="I2115" s="41"/>
      <c r="J2115" s="46"/>
    </row>
    <row r="2116" spans="1:10" ht="15.75" x14ac:dyDescent="0.25">
      <c r="A2116" s="41"/>
      <c r="B2116" s="41"/>
      <c r="D2116" s="41"/>
      <c r="E2116" s="41"/>
      <c r="F2116" s="57"/>
      <c r="G2116" s="57"/>
      <c r="H2116" s="41"/>
      <c r="I2116" s="41"/>
      <c r="J2116" s="46"/>
    </row>
    <row r="2117" spans="1:10" ht="15.75" x14ac:dyDescent="0.25">
      <c r="A2117" s="41"/>
      <c r="B2117" s="48"/>
      <c r="D2117" s="41"/>
      <c r="E2117" s="41"/>
      <c r="F2117" s="57"/>
      <c r="G2117" s="57"/>
      <c r="H2117" s="41"/>
      <c r="I2117" s="41"/>
      <c r="J2117" s="46"/>
    </row>
    <row r="2118" spans="1:10" ht="15.75" x14ac:dyDescent="0.25">
      <c r="A2118" s="41"/>
      <c r="B2118" s="48"/>
      <c r="D2118" s="41"/>
      <c r="E2118" s="41"/>
      <c r="F2118" s="57"/>
      <c r="G2118" s="57"/>
      <c r="H2118" s="41"/>
      <c r="I2118" s="41"/>
      <c r="J2118" s="46"/>
    </row>
    <row r="2119" spans="1:10" ht="15.75" x14ac:dyDescent="0.25">
      <c r="A2119" s="41"/>
      <c r="B2119" s="41"/>
      <c r="D2119" s="41"/>
      <c r="E2119" s="41"/>
      <c r="F2119" s="57"/>
      <c r="G2119" s="57"/>
      <c r="H2119" s="41"/>
      <c r="I2119" s="41"/>
      <c r="J2119" s="46"/>
    </row>
    <row r="2120" spans="1:10" ht="15.75" x14ac:dyDescent="0.25">
      <c r="A2120" s="41"/>
      <c r="B2120" s="48"/>
      <c r="D2120" s="41"/>
      <c r="E2120" s="41"/>
      <c r="F2120" s="57"/>
      <c r="G2120" s="57"/>
      <c r="H2120" s="41"/>
      <c r="I2120" s="41"/>
      <c r="J2120" s="46"/>
    </row>
    <row r="2121" spans="1:10" ht="15.75" x14ac:dyDescent="0.25">
      <c r="A2121" s="41"/>
      <c r="B2121" s="58"/>
      <c r="D2121" s="41"/>
      <c r="E2121" s="41"/>
      <c r="F2121" s="57"/>
      <c r="G2121" s="57"/>
      <c r="H2121" s="41"/>
      <c r="I2121" s="41"/>
      <c r="J2121" s="46"/>
    </row>
    <row r="2122" spans="1:10" ht="15.75" x14ac:dyDescent="0.25">
      <c r="A2122" s="41"/>
      <c r="B2122" s="41"/>
      <c r="D2122" s="41"/>
      <c r="E2122" s="41"/>
      <c r="F2122" s="57"/>
      <c r="G2122" s="57"/>
      <c r="H2122" s="41"/>
      <c r="I2122" s="41"/>
      <c r="J2122" s="46"/>
    </row>
    <row r="2123" spans="1:10" ht="15.75" x14ac:dyDescent="0.25">
      <c r="A2123" s="41"/>
      <c r="B2123" s="41"/>
      <c r="D2123" s="41"/>
      <c r="E2123" s="41"/>
      <c r="F2123" s="57"/>
      <c r="G2123" s="57"/>
      <c r="H2123" s="41"/>
      <c r="I2123" s="41"/>
      <c r="J2123" s="46"/>
    </row>
    <row r="2124" spans="1:10" ht="15.75" x14ac:dyDescent="0.25">
      <c r="A2124" s="41"/>
      <c r="B2124" s="41"/>
      <c r="D2124" s="41"/>
      <c r="E2124" s="41"/>
      <c r="F2124" s="57"/>
      <c r="G2124" s="57"/>
      <c r="H2124" s="41"/>
      <c r="I2124" s="41"/>
      <c r="J2124" s="46"/>
    </row>
    <row r="2125" spans="1:10" ht="15.75" x14ac:dyDescent="0.25">
      <c r="A2125" s="41"/>
      <c r="B2125" s="48"/>
      <c r="D2125" s="41"/>
      <c r="E2125" s="41"/>
      <c r="F2125" s="57"/>
      <c r="G2125" s="57"/>
      <c r="H2125" s="41"/>
      <c r="I2125" s="41"/>
      <c r="J2125" s="46"/>
    </row>
    <row r="2126" spans="1:10" ht="15.75" x14ac:dyDescent="0.25">
      <c r="A2126" s="41"/>
      <c r="B2126" s="41"/>
      <c r="D2126" s="41"/>
      <c r="E2126" s="41"/>
      <c r="F2126" s="57"/>
      <c r="G2126" s="57"/>
      <c r="H2126" s="41"/>
      <c r="I2126" s="41"/>
      <c r="J2126" s="46"/>
    </row>
    <row r="2127" spans="1:10" ht="15.75" x14ac:dyDescent="0.25">
      <c r="A2127" s="41"/>
      <c r="B2127" s="41"/>
      <c r="D2127" s="41"/>
      <c r="E2127" s="41"/>
      <c r="F2127" s="57"/>
      <c r="G2127" s="57"/>
      <c r="H2127" s="41"/>
      <c r="I2127" s="41"/>
      <c r="J2127" s="46"/>
    </row>
    <row r="2128" spans="1:10" ht="15.75" x14ac:dyDescent="0.25">
      <c r="A2128" s="41"/>
      <c r="B2128" s="41"/>
      <c r="D2128" s="41"/>
      <c r="E2128" s="41"/>
      <c r="F2128" s="57"/>
      <c r="G2128" s="57"/>
      <c r="H2128" s="41"/>
      <c r="I2128" s="41"/>
      <c r="J2128" s="46"/>
    </row>
    <row r="2129" spans="1:10" ht="15.75" x14ac:dyDescent="0.25">
      <c r="A2129" s="41"/>
      <c r="B2129" s="41"/>
      <c r="D2129" s="41"/>
      <c r="E2129" s="41"/>
      <c r="F2129" s="57"/>
      <c r="G2129" s="57"/>
      <c r="H2129" s="41"/>
      <c r="I2129" s="41"/>
      <c r="J2129" s="46"/>
    </row>
    <row r="2130" spans="1:10" ht="15.75" x14ac:dyDescent="0.25">
      <c r="A2130" s="41"/>
      <c r="B2130" s="41"/>
      <c r="D2130" s="41"/>
      <c r="E2130" s="41"/>
      <c r="F2130" s="57"/>
      <c r="G2130" s="57"/>
      <c r="H2130" s="41"/>
      <c r="I2130" s="41"/>
      <c r="J2130" s="46"/>
    </row>
    <row r="2131" spans="1:10" ht="15.75" x14ac:dyDescent="0.25">
      <c r="A2131" s="41"/>
      <c r="B2131" s="41"/>
      <c r="D2131" s="41"/>
      <c r="E2131" s="41"/>
      <c r="F2131" s="57"/>
      <c r="G2131" s="57"/>
      <c r="H2131" s="41"/>
      <c r="I2131" s="41"/>
      <c r="J2131" s="46"/>
    </row>
    <row r="2132" spans="1:10" ht="15.75" x14ac:dyDescent="0.25">
      <c r="A2132" s="41"/>
      <c r="B2132" s="41"/>
      <c r="D2132" s="41"/>
      <c r="E2132" s="41"/>
      <c r="F2132" s="57"/>
      <c r="G2132" s="57"/>
      <c r="H2132" s="41"/>
      <c r="I2132" s="41"/>
      <c r="J2132" s="46"/>
    </row>
    <row r="2133" spans="1:10" ht="15.75" x14ac:dyDescent="0.25">
      <c r="A2133" s="41"/>
      <c r="B2133" s="41"/>
      <c r="D2133" s="41"/>
      <c r="E2133" s="41"/>
      <c r="F2133" s="57"/>
      <c r="G2133" s="57"/>
      <c r="H2133" s="41"/>
      <c r="I2133" s="41"/>
      <c r="J2133" s="46"/>
    </row>
    <row r="2134" spans="1:10" ht="15.75" x14ac:dyDescent="0.25">
      <c r="A2134" s="41"/>
      <c r="B2134" s="41"/>
      <c r="D2134" s="41"/>
      <c r="E2134" s="41"/>
      <c r="F2134" s="57"/>
      <c r="G2134" s="57"/>
      <c r="H2134" s="41"/>
      <c r="I2134" s="41"/>
      <c r="J2134" s="46"/>
    </row>
    <row r="2135" spans="1:10" ht="15.75" x14ac:dyDescent="0.25">
      <c r="A2135" s="41"/>
      <c r="B2135" s="41"/>
      <c r="D2135" s="41"/>
      <c r="E2135" s="41"/>
      <c r="F2135" s="57"/>
      <c r="G2135" s="57"/>
      <c r="H2135" s="41"/>
      <c r="I2135" s="41"/>
      <c r="J2135" s="46"/>
    </row>
    <row r="2136" spans="1:10" ht="15.75" x14ac:dyDescent="0.25">
      <c r="A2136" s="41"/>
      <c r="B2136" s="41"/>
      <c r="D2136" s="41"/>
      <c r="E2136" s="41"/>
      <c r="F2136" s="57"/>
      <c r="G2136" s="57"/>
      <c r="H2136" s="41"/>
      <c r="I2136" s="41"/>
      <c r="J2136" s="46"/>
    </row>
    <row r="2137" spans="1:10" ht="15.75" x14ac:dyDescent="0.25">
      <c r="A2137" s="41"/>
      <c r="B2137" s="48"/>
      <c r="D2137" s="41"/>
      <c r="E2137" s="41"/>
      <c r="F2137" s="57"/>
      <c r="G2137" s="57"/>
      <c r="H2137" s="41"/>
      <c r="I2137" s="41"/>
      <c r="J2137" s="46"/>
    </row>
    <row r="2138" spans="1:10" ht="15.75" x14ac:dyDescent="0.25">
      <c r="A2138" s="41"/>
      <c r="B2138" s="41"/>
      <c r="D2138" s="41"/>
      <c r="E2138" s="41"/>
      <c r="F2138" s="57"/>
      <c r="G2138" s="57"/>
      <c r="H2138" s="41"/>
      <c r="I2138" s="41"/>
      <c r="J2138" s="46"/>
    </row>
    <row r="2139" spans="1:10" ht="15.75" x14ac:dyDescent="0.25">
      <c r="A2139" s="41"/>
      <c r="B2139" s="41"/>
      <c r="D2139" s="41"/>
      <c r="E2139" s="41"/>
      <c r="F2139" s="57"/>
      <c r="G2139" s="57"/>
      <c r="H2139" s="41"/>
      <c r="I2139" s="41"/>
      <c r="J2139" s="46"/>
    </row>
    <row r="2140" spans="1:10" ht="15.75" x14ac:dyDescent="0.25">
      <c r="A2140" s="41"/>
      <c r="B2140" s="41"/>
      <c r="D2140" s="41"/>
      <c r="E2140" s="41"/>
      <c r="F2140" s="57"/>
      <c r="G2140" s="57"/>
      <c r="H2140" s="41"/>
      <c r="I2140" s="41"/>
      <c r="J2140" s="46"/>
    </row>
    <row r="2141" spans="1:10" ht="15.75" x14ac:dyDescent="0.25">
      <c r="A2141" s="14"/>
      <c r="B2141" s="48"/>
      <c r="D2141" s="41"/>
      <c r="E2141" s="41"/>
      <c r="F2141" s="57"/>
      <c r="G2141" s="57"/>
      <c r="H2141" s="41"/>
      <c r="I2141" s="41"/>
      <c r="J2141" s="46"/>
    </row>
    <row r="2142" spans="1:10" ht="15.75" x14ac:dyDescent="0.25">
      <c r="A2142" s="41"/>
      <c r="B2142" s="41"/>
      <c r="D2142" s="41"/>
      <c r="E2142" s="41"/>
      <c r="F2142" s="57"/>
      <c r="G2142" s="57"/>
      <c r="H2142" s="41"/>
      <c r="I2142" s="41"/>
      <c r="J2142" s="46"/>
    </row>
    <row r="2143" spans="1:10" ht="15.75" x14ac:dyDescent="0.25">
      <c r="A2143" s="41"/>
      <c r="B2143" s="41"/>
      <c r="D2143" s="41"/>
      <c r="E2143" s="41"/>
      <c r="F2143" s="57"/>
      <c r="G2143" s="57"/>
      <c r="H2143" s="41"/>
      <c r="I2143" s="41"/>
      <c r="J2143" s="46"/>
    </row>
    <row r="2144" spans="1:10" ht="15.75" x14ac:dyDescent="0.25">
      <c r="A2144" s="41"/>
      <c r="B2144" s="41"/>
      <c r="D2144" s="41"/>
      <c r="E2144" s="41"/>
      <c r="F2144" s="57"/>
      <c r="G2144" s="57"/>
      <c r="H2144" s="41"/>
      <c r="I2144" s="41"/>
      <c r="J2144" s="46"/>
    </row>
    <row r="2145" spans="1:10" ht="15.75" x14ac:dyDescent="0.25">
      <c r="A2145" s="41"/>
      <c r="B2145" s="41"/>
      <c r="D2145" s="41"/>
      <c r="E2145" s="41"/>
      <c r="F2145" s="57"/>
      <c r="G2145" s="57"/>
      <c r="H2145" s="41"/>
      <c r="I2145" s="41"/>
      <c r="J2145" s="46"/>
    </row>
    <row r="2146" spans="1:10" ht="15.75" x14ac:dyDescent="0.25">
      <c r="A2146" s="41"/>
      <c r="B2146" s="41"/>
      <c r="D2146" s="41"/>
      <c r="E2146" s="41"/>
      <c r="F2146" s="57"/>
      <c r="G2146" s="57"/>
      <c r="H2146" s="41"/>
      <c r="I2146" s="41"/>
      <c r="J2146" s="46"/>
    </row>
    <row r="2147" spans="1:10" ht="15.75" x14ac:dyDescent="0.25">
      <c r="A2147" s="41"/>
      <c r="B2147" s="41"/>
      <c r="D2147" s="41"/>
      <c r="E2147" s="41"/>
      <c r="F2147" s="57"/>
      <c r="G2147" s="57"/>
      <c r="H2147" s="41"/>
      <c r="I2147" s="41"/>
      <c r="J2147" s="46"/>
    </row>
    <row r="2148" spans="1:10" ht="15.75" x14ac:dyDescent="0.25">
      <c r="A2148" s="41"/>
      <c r="B2148" s="41"/>
      <c r="D2148" s="41"/>
      <c r="E2148" s="41"/>
      <c r="F2148" s="57"/>
      <c r="G2148" s="57"/>
      <c r="H2148" s="41"/>
      <c r="I2148" s="41"/>
      <c r="J2148" s="4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9"/>
  <sheetViews>
    <sheetView topLeftCell="C211" workbookViewId="0">
      <selection activeCell="D243" sqref="D243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61.140625" style="6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23.42578125" style="29" bestFit="1" customWidth="1"/>
    <col min="9" max="9" width="18.85546875" style="24" bestFit="1" customWidth="1"/>
    <col min="10" max="10" width="19.42578125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22.5" x14ac:dyDescent="0.3">
      <c r="A2" s="157" t="s">
        <v>139</v>
      </c>
      <c r="B2" s="157"/>
      <c r="C2" s="157"/>
      <c r="D2" s="157"/>
      <c r="E2" s="157"/>
      <c r="F2" s="157"/>
      <c r="G2" s="157"/>
      <c r="H2" s="157"/>
      <c r="I2" s="157"/>
      <c r="J2" s="32"/>
    </row>
    <row r="3" spans="1:10" s="3" customFormat="1" ht="18" x14ac:dyDescent="0.25">
      <c r="A3" s="158" t="s">
        <v>140</v>
      </c>
      <c r="B3" s="158"/>
      <c r="C3" s="158"/>
      <c r="D3" s="158"/>
      <c r="E3" s="158"/>
      <c r="F3" s="158"/>
      <c r="G3" s="158"/>
      <c r="H3" s="158"/>
      <c r="I3" s="158"/>
      <c r="J3" s="32"/>
    </row>
    <row r="4" spans="1:10" s="3" customFormat="1" ht="15.75" x14ac:dyDescent="0.25">
      <c r="A4" s="159"/>
      <c r="B4" s="159"/>
      <c r="C4" s="159"/>
      <c r="D4" s="159"/>
      <c r="E4" s="159"/>
      <c r="F4" s="159"/>
      <c r="G4" s="159"/>
      <c r="H4" s="159"/>
      <c r="I4" s="159"/>
      <c r="J4" s="32"/>
    </row>
    <row r="5" spans="1:10" s="3" customFormat="1" ht="18" x14ac:dyDescent="0.25">
      <c r="A5" s="160" t="s">
        <v>270</v>
      </c>
      <c r="B5" s="160"/>
      <c r="C5" s="160"/>
      <c r="D5" s="160"/>
      <c r="E5" s="160"/>
      <c r="F5" s="160"/>
      <c r="G5" s="160"/>
      <c r="H5" s="160"/>
      <c r="I5" s="160"/>
      <c r="J5" s="32"/>
    </row>
    <row r="6" spans="1:10" s="3" customFormat="1" ht="20.25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41</v>
      </c>
      <c r="G10" s="10">
        <v>44365</v>
      </c>
      <c r="H10" s="10">
        <v>44365</v>
      </c>
      <c r="I10" s="34">
        <v>466.1</v>
      </c>
      <c r="J10" s="34">
        <v>19110.100000000002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18">
        <v>330</v>
      </c>
      <c r="C12" s="9" t="s">
        <v>151</v>
      </c>
      <c r="D12" s="19" t="s">
        <v>257</v>
      </c>
      <c r="E12" s="40" t="s">
        <v>4</v>
      </c>
      <c r="F12" s="9">
        <v>60</v>
      </c>
      <c r="G12" s="17">
        <v>44418</v>
      </c>
      <c r="H12" s="17">
        <v>44418</v>
      </c>
      <c r="I12" s="34">
        <v>230.1</v>
      </c>
      <c r="J12" s="34">
        <v>13806</v>
      </c>
    </row>
    <row r="13" spans="1:10" x14ac:dyDescent="0.25">
      <c r="A13" s="9" t="s">
        <v>199</v>
      </c>
      <c r="B13" s="9">
        <v>104</v>
      </c>
      <c r="C13" s="9" t="s">
        <v>151</v>
      </c>
      <c r="D13" s="14" t="s">
        <v>9</v>
      </c>
      <c r="E13" s="13" t="s">
        <v>4</v>
      </c>
      <c r="F13" s="9">
        <v>0</v>
      </c>
      <c r="G13" s="10">
        <v>42908</v>
      </c>
      <c r="H13" s="10">
        <v>42908</v>
      </c>
      <c r="I13" s="34">
        <v>55.01</v>
      </c>
      <c r="J13" s="34">
        <v>0</v>
      </c>
    </row>
    <row r="14" spans="1:10" x14ac:dyDescent="0.25">
      <c r="A14" s="9" t="s">
        <v>199</v>
      </c>
      <c r="B14" s="9">
        <v>105</v>
      </c>
      <c r="C14" s="9" t="s">
        <v>151</v>
      </c>
      <c r="D14" s="14" t="s">
        <v>10</v>
      </c>
      <c r="E14" s="13" t="s">
        <v>4</v>
      </c>
      <c r="F14" s="9">
        <v>25</v>
      </c>
      <c r="G14" s="10">
        <v>44384</v>
      </c>
      <c r="H14" s="10">
        <v>44384</v>
      </c>
      <c r="I14" s="34">
        <v>88.5</v>
      </c>
      <c r="J14" s="34">
        <v>2212.5</v>
      </c>
    </row>
    <row r="15" spans="1:10" x14ac:dyDescent="0.25">
      <c r="A15" s="9" t="s">
        <v>200</v>
      </c>
      <c r="B15" s="9">
        <v>106</v>
      </c>
      <c r="C15" s="9" t="s">
        <v>151</v>
      </c>
      <c r="D15" s="14" t="s">
        <v>8</v>
      </c>
      <c r="E15" s="13" t="s">
        <v>4</v>
      </c>
      <c r="F15" s="9">
        <v>44</v>
      </c>
      <c r="G15" s="10">
        <v>44056</v>
      </c>
      <c r="H15" s="10">
        <v>44056</v>
      </c>
      <c r="I15" s="34">
        <v>344.16</v>
      </c>
      <c r="J15" s="34">
        <v>15143.04</v>
      </c>
    </row>
    <row r="16" spans="1:10" x14ac:dyDescent="0.25">
      <c r="A16" s="9" t="s">
        <v>201</v>
      </c>
      <c r="B16" s="18">
        <v>308</v>
      </c>
      <c r="C16" s="9" t="s">
        <v>151</v>
      </c>
      <c r="D16" s="19" t="s">
        <v>223</v>
      </c>
      <c r="E16" s="40" t="s">
        <v>4</v>
      </c>
      <c r="F16" s="9">
        <v>50</v>
      </c>
      <c r="G16" s="17">
        <v>44385</v>
      </c>
      <c r="H16" s="17">
        <v>44385</v>
      </c>
      <c r="I16" s="34">
        <v>403.56</v>
      </c>
      <c r="J16" s="34">
        <v>20178</v>
      </c>
    </row>
    <row r="17" spans="1:10" x14ac:dyDescent="0.25">
      <c r="A17" s="9" t="s">
        <v>202</v>
      </c>
      <c r="B17" s="18">
        <v>311</v>
      </c>
      <c r="C17" s="9" t="s">
        <v>151</v>
      </c>
      <c r="D17" s="19" t="s">
        <v>226</v>
      </c>
      <c r="E17" s="40" t="s">
        <v>4</v>
      </c>
      <c r="F17" s="9">
        <v>1</v>
      </c>
      <c r="G17" s="17">
        <v>44392</v>
      </c>
      <c r="H17" s="17">
        <v>44392</v>
      </c>
      <c r="I17" s="34">
        <v>38.94</v>
      </c>
      <c r="J17" s="34">
        <v>38.94</v>
      </c>
    </row>
    <row r="18" spans="1:10" x14ac:dyDescent="0.25">
      <c r="A18" s="9" t="s">
        <v>198</v>
      </c>
      <c r="B18" s="9">
        <v>107</v>
      </c>
      <c r="C18" s="9" t="s">
        <v>151</v>
      </c>
      <c r="D18" s="14" t="s">
        <v>166</v>
      </c>
      <c r="E18" s="13" t="s">
        <v>4</v>
      </c>
      <c r="F18" s="9">
        <v>23</v>
      </c>
      <c r="G18" s="10">
        <v>44392</v>
      </c>
      <c r="H18" s="10">
        <v>44392</v>
      </c>
      <c r="I18" s="34">
        <v>61.36</v>
      </c>
      <c r="J18" s="34">
        <v>1411.28</v>
      </c>
    </row>
    <row r="19" spans="1:10" x14ac:dyDescent="0.25">
      <c r="A19" s="9" t="s">
        <v>198</v>
      </c>
      <c r="B19" s="9">
        <v>109</v>
      </c>
      <c r="C19" s="9" t="s">
        <v>151</v>
      </c>
      <c r="D19" s="14" t="s">
        <v>11</v>
      </c>
      <c r="E19" s="13" t="s">
        <v>12</v>
      </c>
      <c r="F19" s="9">
        <v>97</v>
      </c>
      <c r="G19" s="10">
        <v>43782</v>
      </c>
      <c r="H19" s="10">
        <v>43782</v>
      </c>
      <c r="I19" s="34">
        <v>150.80000000000001</v>
      </c>
      <c r="J19" s="34">
        <v>14627.6</v>
      </c>
    </row>
    <row r="20" spans="1:10" x14ac:dyDescent="0.25">
      <c r="A20" s="9" t="s">
        <v>198</v>
      </c>
      <c r="B20" s="18">
        <v>313</v>
      </c>
      <c r="C20" s="9" t="s">
        <v>151</v>
      </c>
      <c r="D20" s="19" t="s">
        <v>228</v>
      </c>
      <c r="E20" s="40" t="s">
        <v>4</v>
      </c>
      <c r="F20" s="9">
        <v>10</v>
      </c>
      <c r="G20" s="17">
        <v>44406</v>
      </c>
      <c r="H20" s="17">
        <v>44406</v>
      </c>
      <c r="I20" s="34">
        <v>430.00380000000001</v>
      </c>
      <c r="J20" s="34">
        <v>4300.0380000000005</v>
      </c>
    </row>
    <row r="21" spans="1:10" x14ac:dyDescent="0.25">
      <c r="A21" s="9" t="s">
        <v>198</v>
      </c>
      <c r="B21" s="18">
        <v>309</v>
      </c>
      <c r="C21" s="9" t="s">
        <v>151</v>
      </c>
      <c r="D21" s="19" t="s">
        <v>224</v>
      </c>
      <c r="E21" s="40" t="s">
        <v>4</v>
      </c>
      <c r="F21" s="9">
        <v>0</v>
      </c>
      <c r="G21" s="17">
        <v>44392</v>
      </c>
      <c r="H21" s="17">
        <v>44392</v>
      </c>
      <c r="I21" s="34">
        <v>501.5</v>
      </c>
      <c r="J21" s="34">
        <v>0</v>
      </c>
    </row>
    <row r="22" spans="1:10" x14ac:dyDescent="0.25">
      <c r="A22" s="9" t="s">
        <v>198</v>
      </c>
      <c r="B22" s="9">
        <v>110</v>
      </c>
      <c r="C22" s="9" t="s">
        <v>151</v>
      </c>
      <c r="D22" s="14" t="s">
        <v>229</v>
      </c>
      <c r="E22" s="13" t="s">
        <v>13</v>
      </c>
      <c r="F22" s="9">
        <v>1</v>
      </c>
      <c r="G22" s="17">
        <v>43895</v>
      </c>
      <c r="H22" s="17">
        <v>43895</v>
      </c>
      <c r="I22" s="34">
        <v>17.7</v>
      </c>
      <c r="J22" s="34">
        <v>17.7</v>
      </c>
    </row>
    <row r="23" spans="1:10" x14ac:dyDescent="0.25">
      <c r="A23" s="9" t="s">
        <v>198</v>
      </c>
      <c r="B23" s="18">
        <v>321</v>
      </c>
      <c r="C23" s="9" t="s">
        <v>151</v>
      </c>
      <c r="D23" s="14" t="s">
        <v>230</v>
      </c>
      <c r="E23" s="13" t="s">
        <v>13</v>
      </c>
      <c r="F23" s="9">
        <v>10</v>
      </c>
      <c r="G23" s="10">
        <v>44392</v>
      </c>
      <c r="H23" s="10">
        <v>44392</v>
      </c>
      <c r="I23" s="34">
        <v>18.762</v>
      </c>
      <c r="J23" s="34">
        <v>187.62</v>
      </c>
    </row>
    <row r="24" spans="1:10" x14ac:dyDescent="0.25">
      <c r="A24" s="9" t="s">
        <v>198</v>
      </c>
      <c r="B24" s="9">
        <v>111</v>
      </c>
      <c r="C24" s="9" t="s">
        <v>151</v>
      </c>
      <c r="D24" s="14" t="s">
        <v>209</v>
      </c>
      <c r="E24" s="13" t="s">
        <v>4</v>
      </c>
      <c r="F24" s="9">
        <v>21</v>
      </c>
      <c r="G24" s="10">
        <v>43592</v>
      </c>
      <c r="H24" s="10">
        <v>43592</v>
      </c>
      <c r="I24" s="34">
        <v>112</v>
      </c>
      <c r="J24" s="34">
        <v>2352</v>
      </c>
    </row>
    <row r="25" spans="1:10" x14ac:dyDescent="0.25">
      <c r="A25" s="9" t="s">
        <v>198</v>
      </c>
      <c r="B25" s="9">
        <v>112</v>
      </c>
      <c r="C25" s="9" t="s">
        <v>151</v>
      </c>
      <c r="D25" s="14" t="s">
        <v>14</v>
      </c>
      <c r="E25" s="13" t="s">
        <v>4</v>
      </c>
      <c r="F25" s="9">
        <v>0</v>
      </c>
      <c r="G25" s="10">
        <v>42902</v>
      </c>
      <c r="H25" s="10">
        <v>42902</v>
      </c>
      <c r="I25" s="34">
        <v>38</v>
      </c>
      <c r="J25" s="34">
        <v>0</v>
      </c>
    </row>
    <row r="26" spans="1:10" x14ac:dyDescent="0.25">
      <c r="A26" s="9" t="s">
        <v>198</v>
      </c>
      <c r="B26" s="9">
        <v>113</v>
      </c>
      <c r="C26" s="9" t="s">
        <v>151</v>
      </c>
      <c r="D26" s="14" t="s">
        <v>15</v>
      </c>
      <c r="E26" s="13" t="s">
        <v>4</v>
      </c>
      <c r="F26" s="9">
        <v>12</v>
      </c>
      <c r="G26" s="10">
        <v>43580</v>
      </c>
      <c r="H26" s="10">
        <v>43580</v>
      </c>
      <c r="I26" s="34">
        <v>45</v>
      </c>
      <c r="J26" s="34">
        <v>540</v>
      </c>
    </row>
    <row r="27" spans="1:10" x14ac:dyDescent="0.25">
      <c r="A27" s="9" t="s">
        <v>198</v>
      </c>
      <c r="B27" s="9">
        <v>114</v>
      </c>
      <c r="C27" s="9" t="s">
        <v>151</v>
      </c>
      <c r="D27" s="14" t="s">
        <v>101</v>
      </c>
      <c r="E27" s="13" t="s">
        <v>7</v>
      </c>
      <c r="F27" s="9">
        <v>0</v>
      </c>
      <c r="G27" s="10">
        <v>43601</v>
      </c>
      <c r="H27" s="10">
        <v>43601</v>
      </c>
      <c r="I27" s="34">
        <v>125</v>
      </c>
      <c r="J27" s="34">
        <v>0</v>
      </c>
    </row>
    <row r="28" spans="1:10" x14ac:dyDescent="0.25">
      <c r="A28" s="9" t="s">
        <v>198</v>
      </c>
      <c r="B28" s="9">
        <v>116</v>
      </c>
      <c r="C28" s="9" t="s">
        <v>151</v>
      </c>
      <c r="D28" s="14" t="s">
        <v>231</v>
      </c>
      <c r="E28" s="13" t="s">
        <v>4</v>
      </c>
      <c r="F28" s="9">
        <v>183</v>
      </c>
      <c r="G28" s="17">
        <v>43900</v>
      </c>
      <c r="H28" s="17">
        <v>43900</v>
      </c>
      <c r="I28" s="34">
        <v>4.5430000000000001</v>
      </c>
      <c r="J28" s="34">
        <v>831.36900000000003</v>
      </c>
    </row>
    <row r="29" spans="1:10" x14ac:dyDescent="0.25">
      <c r="A29" s="9" t="s">
        <v>198</v>
      </c>
      <c r="B29" s="18">
        <v>319</v>
      </c>
      <c r="C29" s="9" t="s">
        <v>151</v>
      </c>
      <c r="D29" s="14" t="s">
        <v>232</v>
      </c>
      <c r="E29" s="13" t="s">
        <v>4</v>
      </c>
      <c r="F29" s="9">
        <v>240</v>
      </c>
      <c r="G29" s="10">
        <v>44392</v>
      </c>
      <c r="H29" s="10">
        <v>44392</v>
      </c>
      <c r="I29" s="34">
        <v>4.42</v>
      </c>
      <c r="J29" s="34">
        <v>1060.8</v>
      </c>
    </row>
    <row r="30" spans="1:10" x14ac:dyDescent="0.25">
      <c r="A30" s="9" t="s">
        <v>198</v>
      </c>
      <c r="B30" s="9">
        <v>117</v>
      </c>
      <c r="C30" s="9" t="s">
        <v>151</v>
      </c>
      <c r="D30" s="14" t="s">
        <v>233</v>
      </c>
      <c r="E30" s="13" t="s">
        <v>4</v>
      </c>
      <c r="F30" s="9">
        <v>364</v>
      </c>
      <c r="G30" s="10">
        <v>43900</v>
      </c>
      <c r="H30" s="10">
        <v>43900</v>
      </c>
      <c r="I30" s="34">
        <v>4.5430000000000001</v>
      </c>
      <c r="J30" s="34">
        <v>1653.652</v>
      </c>
    </row>
    <row r="31" spans="1:10" x14ac:dyDescent="0.25">
      <c r="A31" s="9" t="s">
        <v>198</v>
      </c>
      <c r="B31" s="18">
        <v>315</v>
      </c>
      <c r="C31" s="9" t="s">
        <v>151</v>
      </c>
      <c r="D31" s="19" t="s">
        <v>234</v>
      </c>
      <c r="E31" s="40" t="s">
        <v>4</v>
      </c>
      <c r="F31" s="9">
        <v>120</v>
      </c>
      <c r="G31" s="10">
        <v>44385</v>
      </c>
      <c r="H31" s="10">
        <v>44385</v>
      </c>
      <c r="I31" s="34">
        <v>4.42</v>
      </c>
      <c r="J31" s="34">
        <v>530.4</v>
      </c>
    </row>
    <row r="32" spans="1:10" x14ac:dyDescent="0.25">
      <c r="A32" s="9" t="s">
        <v>198</v>
      </c>
      <c r="B32" s="9">
        <v>118</v>
      </c>
      <c r="C32" s="9" t="s">
        <v>151</v>
      </c>
      <c r="D32" s="14" t="s">
        <v>16</v>
      </c>
      <c r="E32" s="13" t="s">
        <v>4</v>
      </c>
      <c r="F32" s="9">
        <v>0</v>
      </c>
      <c r="G32" s="10">
        <v>41818</v>
      </c>
      <c r="H32" s="10">
        <v>41818</v>
      </c>
      <c r="I32" s="34">
        <v>81.2</v>
      </c>
      <c r="J32" s="34">
        <v>0</v>
      </c>
    </row>
    <row r="33" spans="1:10" x14ac:dyDescent="0.25">
      <c r="A33" s="9" t="s">
        <v>198</v>
      </c>
      <c r="B33" s="9">
        <v>119</v>
      </c>
      <c r="C33" s="9" t="s">
        <v>151</v>
      </c>
      <c r="D33" s="14" t="s">
        <v>17</v>
      </c>
      <c r="E33" s="13" t="s">
        <v>4</v>
      </c>
      <c r="F33" s="9">
        <v>0</v>
      </c>
      <c r="G33" s="10">
        <v>41818</v>
      </c>
      <c r="H33" s="10">
        <v>41818</v>
      </c>
      <c r="I33" s="34">
        <v>75.400000000000006</v>
      </c>
      <c r="J33" s="34">
        <v>0</v>
      </c>
    </row>
    <row r="34" spans="1:10" x14ac:dyDescent="0.25">
      <c r="A34" s="9" t="s">
        <v>198</v>
      </c>
      <c r="B34" s="9">
        <v>303</v>
      </c>
      <c r="C34" s="9" t="s">
        <v>151</v>
      </c>
      <c r="D34" s="14" t="s">
        <v>192</v>
      </c>
      <c r="E34" s="13" t="s">
        <v>4</v>
      </c>
      <c r="F34" s="9">
        <v>4</v>
      </c>
      <c r="G34" s="10">
        <v>43592</v>
      </c>
      <c r="H34" s="10">
        <v>43592</v>
      </c>
      <c r="I34" s="34">
        <v>25</v>
      </c>
      <c r="J34" s="34">
        <v>100</v>
      </c>
    </row>
    <row r="35" spans="1:10" x14ac:dyDescent="0.25">
      <c r="A35" s="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335</v>
      </c>
      <c r="G36" s="17">
        <v>43971</v>
      </c>
      <c r="H36" s="17">
        <v>43971</v>
      </c>
      <c r="I36" s="34">
        <v>15.36</v>
      </c>
      <c r="J36" s="34">
        <v>5145.5999999999995</v>
      </c>
    </row>
    <row r="37" spans="1:10" x14ac:dyDescent="0.25">
      <c r="A37" s="9" t="s">
        <v>198</v>
      </c>
      <c r="B37" s="18">
        <v>318</v>
      </c>
      <c r="C37" s="9" t="s">
        <v>151</v>
      </c>
      <c r="D37" s="19" t="s">
        <v>236</v>
      </c>
      <c r="E37" s="40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171</v>
      </c>
      <c r="G38" s="10">
        <v>43595</v>
      </c>
      <c r="H38" s="10">
        <v>43595</v>
      </c>
      <c r="I38" s="34">
        <v>10</v>
      </c>
      <c r="J38" s="34">
        <v>1710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331</v>
      </c>
      <c r="G39" s="10">
        <v>44364</v>
      </c>
      <c r="H39" s="10">
        <v>44364</v>
      </c>
      <c r="I39" s="34">
        <v>185.58</v>
      </c>
      <c r="J39" s="34">
        <v>61426.98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x14ac:dyDescent="0.25">
      <c r="A42" s="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x14ac:dyDescent="0.25">
      <c r="A44" s="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x14ac:dyDescent="0.25">
      <c r="A45" s="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258</v>
      </c>
      <c r="E46" s="13" t="s">
        <v>4</v>
      </c>
      <c r="F46" s="9">
        <v>10</v>
      </c>
      <c r="G46" s="10">
        <v>44412</v>
      </c>
      <c r="H46" s="10">
        <v>44412</v>
      </c>
      <c r="I46" s="34">
        <v>350.46</v>
      </c>
      <c r="J46" s="34">
        <v>3504.6</v>
      </c>
    </row>
    <row r="47" spans="1:10" x14ac:dyDescent="0.25">
      <c r="A47" s="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7">
        <v>41818</v>
      </c>
      <c r="H47" s="17">
        <v>41818</v>
      </c>
      <c r="I47" s="34">
        <v>370.5</v>
      </c>
      <c r="J47" s="34">
        <v>370.5</v>
      </c>
    </row>
    <row r="48" spans="1:10" x14ac:dyDescent="0.25">
      <c r="A48" s="9" t="s">
        <v>198</v>
      </c>
      <c r="B48" s="18">
        <v>326</v>
      </c>
      <c r="C48" s="9" t="s">
        <v>151</v>
      </c>
      <c r="D48" s="14" t="s">
        <v>239</v>
      </c>
      <c r="E48" s="40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26</v>
      </c>
      <c r="G60" s="10">
        <v>43900</v>
      </c>
      <c r="H60" s="10">
        <v>43900</v>
      </c>
      <c r="I60" s="34">
        <v>42.568399999999997</v>
      </c>
      <c r="J60" s="34">
        <v>1106.7783999999999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1</v>
      </c>
      <c r="G61" s="10">
        <v>43895</v>
      </c>
      <c r="H61" s="10">
        <v>43895</v>
      </c>
      <c r="I61" s="34">
        <v>306.8</v>
      </c>
      <c r="J61" s="34">
        <v>306.8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33</v>
      </c>
      <c r="G62" s="10">
        <v>43255</v>
      </c>
      <c r="H62" s="10">
        <v>43255</v>
      </c>
      <c r="I62" s="34">
        <v>22</v>
      </c>
      <c r="J62" s="34">
        <v>726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x14ac:dyDescent="0.25">
      <c r="A64" s="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x14ac:dyDescent="0.25">
      <c r="A65" s="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x14ac:dyDescent="0.25">
      <c r="A66" s="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x14ac:dyDescent="0.25">
      <c r="A67" s="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44</v>
      </c>
      <c r="G71" s="10">
        <v>43900</v>
      </c>
      <c r="H71" s="10">
        <v>43900</v>
      </c>
      <c r="I71" s="34">
        <v>8.9443999999999999</v>
      </c>
      <c r="J71" s="34">
        <v>393.55360000000002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70</v>
      </c>
      <c r="G72" s="10">
        <v>43900</v>
      </c>
      <c r="H72" s="10">
        <v>43900</v>
      </c>
      <c r="I72" s="34">
        <v>24.400040000000001</v>
      </c>
      <c r="J72" s="34">
        <v>1708.0028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116</v>
      </c>
      <c r="G73" s="10">
        <v>44384</v>
      </c>
      <c r="H73" s="10">
        <v>44384</v>
      </c>
      <c r="I73" s="34">
        <v>58.95</v>
      </c>
      <c r="J73" s="34">
        <v>6838.2000000000007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18">
        <v>310</v>
      </c>
      <c r="C75" s="9" t="s">
        <v>151</v>
      </c>
      <c r="D75" s="19" t="s">
        <v>225</v>
      </c>
      <c r="E75" s="40" t="s">
        <v>4</v>
      </c>
      <c r="F75" s="9">
        <v>6</v>
      </c>
      <c r="G75" s="17">
        <v>44392</v>
      </c>
      <c r="H75" s="17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139</v>
      </c>
      <c r="G80" s="10">
        <v>44384</v>
      </c>
      <c r="H80" s="10">
        <v>44384</v>
      </c>
      <c r="I80" s="34">
        <v>81.42</v>
      </c>
      <c r="J80" s="34">
        <v>11317.380000000001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150</v>
      </c>
      <c r="G82" s="10">
        <v>43595</v>
      </c>
      <c r="H82" s="10">
        <v>43595</v>
      </c>
      <c r="I82" s="34">
        <v>21.83</v>
      </c>
      <c r="J82" s="34">
        <v>3274.4999999999995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0</v>
      </c>
      <c r="G83" s="17">
        <v>43895</v>
      </c>
      <c r="H83" s="17">
        <v>43895</v>
      </c>
      <c r="I83" s="34">
        <v>73.16</v>
      </c>
      <c r="J83" s="34">
        <v>0</v>
      </c>
    </row>
    <row r="84" spans="1:10" x14ac:dyDescent="0.25">
      <c r="A84" s="9" t="s">
        <v>198</v>
      </c>
      <c r="B84" s="18">
        <v>328</v>
      </c>
      <c r="C84" s="9" t="s">
        <v>151</v>
      </c>
      <c r="D84" s="14" t="s">
        <v>241</v>
      </c>
      <c r="E84" s="40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9</v>
      </c>
      <c r="G85" s="10">
        <v>44385</v>
      </c>
      <c r="H85" s="10">
        <v>44385</v>
      </c>
      <c r="I85" s="34">
        <v>944</v>
      </c>
      <c r="J85" s="34">
        <v>8496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17</v>
      </c>
      <c r="G90" s="10">
        <v>43362</v>
      </c>
      <c r="H90" s="10">
        <v>43362</v>
      </c>
      <c r="I90" s="34">
        <v>74</v>
      </c>
      <c r="J90" s="34">
        <v>1258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0</v>
      </c>
      <c r="G108" s="17">
        <v>43895</v>
      </c>
      <c r="H108" s="17">
        <v>43895</v>
      </c>
      <c r="I108" s="34">
        <v>185</v>
      </c>
      <c r="J108" s="34">
        <v>0</v>
      </c>
    </row>
    <row r="109" spans="1:10" x14ac:dyDescent="0.25">
      <c r="A109" s="9" t="s">
        <v>198</v>
      </c>
      <c r="B109" s="18">
        <v>320</v>
      </c>
      <c r="C109" s="9" t="s">
        <v>151</v>
      </c>
      <c r="D109" s="14" t="s">
        <v>243</v>
      </c>
      <c r="E109" s="13" t="s">
        <v>13</v>
      </c>
      <c r="F109" s="9">
        <v>18</v>
      </c>
      <c r="G109" s="10">
        <v>44392</v>
      </c>
      <c r="H109" s="10">
        <v>44392</v>
      </c>
      <c r="I109" s="34">
        <v>221.84</v>
      </c>
      <c r="J109" s="34">
        <v>3993.12</v>
      </c>
    </row>
    <row r="110" spans="1:10" x14ac:dyDescent="0.25">
      <c r="A110" s="9" t="s">
        <v>198</v>
      </c>
      <c r="B110" s="18">
        <v>329</v>
      </c>
      <c r="C110" s="9" t="s">
        <v>151</v>
      </c>
      <c r="D110" s="19" t="s">
        <v>256</v>
      </c>
      <c r="E110" s="40" t="s">
        <v>13</v>
      </c>
      <c r="F110" s="9">
        <v>3</v>
      </c>
      <c r="G110" s="17">
        <v>43895</v>
      </c>
      <c r="H110" s="17">
        <v>43895</v>
      </c>
      <c r="I110" s="34">
        <v>323.32</v>
      </c>
      <c r="J110" s="34">
        <v>969.96</v>
      </c>
    </row>
    <row r="111" spans="1:10" x14ac:dyDescent="0.25">
      <c r="A111" s="9" t="s">
        <v>198</v>
      </c>
      <c r="B111" s="9">
        <v>193</v>
      </c>
      <c r="C111" s="9" t="s">
        <v>151</v>
      </c>
      <c r="D111" s="14" t="s">
        <v>259</v>
      </c>
      <c r="E111" s="13" t="s">
        <v>13</v>
      </c>
      <c r="F111" s="9">
        <v>21</v>
      </c>
      <c r="G111" s="10">
        <v>44406</v>
      </c>
      <c r="H111" s="10">
        <v>44406</v>
      </c>
      <c r="I111" s="34">
        <v>299.00020000000001</v>
      </c>
      <c r="J111" s="34">
        <v>6279.0042000000003</v>
      </c>
    </row>
    <row r="112" spans="1:10" x14ac:dyDescent="0.25">
      <c r="A112" s="9" t="s">
        <v>198</v>
      </c>
      <c r="B112" s="9">
        <v>194</v>
      </c>
      <c r="C112" s="9" t="s">
        <v>151</v>
      </c>
      <c r="D112" s="14" t="s">
        <v>66</v>
      </c>
      <c r="E112" s="13" t="s">
        <v>13</v>
      </c>
      <c r="F112" s="9">
        <v>18</v>
      </c>
      <c r="G112" s="10">
        <v>43451</v>
      </c>
      <c r="H112" s="10">
        <v>43451</v>
      </c>
      <c r="I112" s="34">
        <v>600</v>
      </c>
      <c r="J112" s="34">
        <v>10800</v>
      </c>
    </row>
    <row r="113" spans="1:10" x14ac:dyDescent="0.25">
      <c r="A113" s="9" t="s">
        <v>198</v>
      </c>
      <c r="B113" s="9">
        <v>195</v>
      </c>
      <c r="C113" s="9" t="s">
        <v>151</v>
      </c>
      <c r="D113" s="14" t="s">
        <v>67</v>
      </c>
      <c r="E113" s="13" t="s">
        <v>12</v>
      </c>
      <c r="F113" s="9">
        <v>10</v>
      </c>
      <c r="G113" s="17">
        <v>43900</v>
      </c>
      <c r="H113" s="17">
        <v>43900</v>
      </c>
      <c r="I113" s="34">
        <v>980</v>
      </c>
      <c r="J113" s="34">
        <v>9800</v>
      </c>
    </row>
    <row r="114" spans="1:10" x14ac:dyDescent="0.25">
      <c r="A114" s="9" t="s">
        <v>198</v>
      </c>
      <c r="B114" s="9">
        <v>196</v>
      </c>
      <c r="C114" s="9" t="s">
        <v>151</v>
      </c>
      <c r="D114" s="14" t="s">
        <v>184</v>
      </c>
      <c r="E114" s="13" t="s">
        <v>4</v>
      </c>
      <c r="F114" s="9">
        <v>4</v>
      </c>
      <c r="G114" s="10">
        <v>43588</v>
      </c>
      <c r="H114" s="10">
        <v>43588</v>
      </c>
      <c r="I114" s="34">
        <v>5</v>
      </c>
      <c r="J114" s="34">
        <v>20</v>
      </c>
    </row>
    <row r="115" spans="1:10" x14ac:dyDescent="0.25">
      <c r="A115" s="9" t="s">
        <v>198</v>
      </c>
      <c r="B115" s="9">
        <v>197</v>
      </c>
      <c r="C115" s="9" t="s">
        <v>151</v>
      </c>
      <c r="D115" s="14" t="s">
        <v>193</v>
      </c>
      <c r="E115" s="13" t="s">
        <v>12</v>
      </c>
      <c r="F115" s="9">
        <v>3</v>
      </c>
      <c r="G115" s="10">
        <v>43977</v>
      </c>
      <c r="H115" s="10">
        <v>43977</v>
      </c>
      <c r="I115" s="34">
        <v>98.16</v>
      </c>
      <c r="J115" s="34">
        <v>294.48</v>
      </c>
    </row>
    <row r="116" spans="1:10" x14ac:dyDescent="0.25">
      <c r="A116" s="9" t="s">
        <v>198</v>
      </c>
      <c r="B116" s="9">
        <v>198</v>
      </c>
      <c r="C116" s="9" t="s">
        <v>151</v>
      </c>
      <c r="D116" s="14" t="s">
        <v>68</v>
      </c>
      <c r="E116" s="13" t="s">
        <v>12</v>
      </c>
      <c r="F116" s="9">
        <v>53</v>
      </c>
      <c r="G116" s="10">
        <v>43977</v>
      </c>
      <c r="H116" s="10">
        <v>43977</v>
      </c>
      <c r="I116" s="34">
        <v>435.13</v>
      </c>
      <c r="J116" s="34">
        <v>23061.89</v>
      </c>
    </row>
    <row r="117" spans="1:10" x14ac:dyDescent="0.25">
      <c r="A117" s="9" t="s">
        <v>198</v>
      </c>
      <c r="B117" s="9">
        <v>199</v>
      </c>
      <c r="C117" s="9" t="s">
        <v>151</v>
      </c>
      <c r="D117" s="14" t="s">
        <v>69</v>
      </c>
      <c r="E117" s="13" t="s">
        <v>4</v>
      </c>
      <c r="F117" s="9">
        <v>395</v>
      </c>
      <c r="G117" s="10">
        <v>41818</v>
      </c>
      <c r="H117" s="10">
        <v>41818</v>
      </c>
      <c r="I117" s="34">
        <v>5</v>
      </c>
      <c r="J117" s="34">
        <v>1975</v>
      </c>
    </row>
    <row r="118" spans="1:10" x14ac:dyDescent="0.25">
      <c r="A118" s="9" t="s">
        <v>198</v>
      </c>
      <c r="B118" s="9">
        <v>200</v>
      </c>
      <c r="C118" s="9" t="s">
        <v>151</v>
      </c>
      <c r="D118" s="14" t="s">
        <v>71</v>
      </c>
      <c r="E118" s="13" t="s">
        <v>13</v>
      </c>
      <c r="F118" s="9">
        <v>27</v>
      </c>
      <c r="G118" s="10">
        <v>44392</v>
      </c>
      <c r="H118" s="10">
        <v>44392</v>
      </c>
      <c r="I118" s="34">
        <v>44.603999999999999</v>
      </c>
      <c r="J118" s="34">
        <v>1204.308</v>
      </c>
    </row>
    <row r="119" spans="1:10" x14ac:dyDescent="0.25">
      <c r="A119" s="9" t="s">
        <v>198</v>
      </c>
      <c r="B119" s="9">
        <v>305</v>
      </c>
      <c r="C119" s="9" t="s">
        <v>151</v>
      </c>
      <c r="D119" s="14" t="s">
        <v>216</v>
      </c>
      <c r="E119" s="13" t="s">
        <v>7</v>
      </c>
      <c r="F119" s="9">
        <v>25</v>
      </c>
      <c r="G119" s="10">
        <v>44365</v>
      </c>
      <c r="H119" s="10">
        <v>44365</v>
      </c>
      <c r="I119" s="34">
        <v>536.9</v>
      </c>
      <c r="J119" s="34">
        <v>13422.5</v>
      </c>
    </row>
    <row r="120" spans="1:10" x14ac:dyDescent="0.25">
      <c r="A120" s="9" t="s">
        <v>198</v>
      </c>
      <c r="B120" s="9">
        <v>306</v>
      </c>
      <c r="C120" s="9" t="s">
        <v>151</v>
      </c>
      <c r="D120" s="14" t="s">
        <v>217</v>
      </c>
      <c r="E120" s="13" t="s">
        <v>4</v>
      </c>
      <c r="F120" s="9">
        <v>30</v>
      </c>
      <c r="G120" s="10">
        <v>44365</v>
      </c>
      <c r="H120" s="10">
        <v>44365</v>
      </c>
      <c r="I120" s="34">
        <v>76.7</v>
      </c>
      <c r="J120" s="34">
        <v>2301</v>
      </c>
    </row>
    <row r="121" spans="1:10" x14ac:dyDescent="0.25">
      <c r="A121" s="9" t="s">
        <v>198</v>
      </c>
      <c r="B121" s="9">
        <v>304</v>
      </c>
      <c r="C121" s="9" t="s">
        <v>151</v>
      </c>
      <c r="D121" s="14" t="s">
        <v>215</v>
      </c>
      <c r="E121" s="13" t="s">
        <v>4</v>
      </c>
      <c r="F121" s="9">
        <v>15</v>
      </c>
      <c r="G121" s="10">
        <v>43797</v>
      </c>
      <c r="H121" s="10">
        <v>43797</v>
      </c>
      <c r="I121" s="34">
        <v>110</v>
      </c>
      <c r="J121" s="34">
        <v>1650</v>
      </c>
    </row>
    <row r="122" spans="1:10" x14ac:dyDescent="0.25">
      <c r="A122" s="9" t="s">
        <v>198</v>
      </c>
      <c r="B122" s="9">
        <v>201</v>
      </c>
      <c r="C122" s="9" t="s">
        <v>151</v>
      </c>
      <c r="D122" s="14" t="s">
        <v>124</v>
      </c>
      <c r="E122" s="13" t="s">
        <v>4</v>
      </c>
      <c r="F122" s="9">
        <v>0</v>
      </c>
      <c r="G122" s="10">
        <v>41818</v>
      </c>
      <c r="H122" s="10">
        <v>41818</v>
      </c>
      <c r="I122" s="34">
        <v>37.700000000000003</v>
      </c>
      <c r="J122" s="34">
        <v>0</v>
      </c>
    </row>
    <row r="123" spans="1:10" x14ac:dyDescent="0.25">
      <c r="A123" s="9" t="s">
        <v>198</v>
      </c>
      <c r="B123" s="9">
        <v>202</v>
      </c>
      <c r="C123" s="9" t="s">
        <v>151</v>
      </c>
      <c r="D123" s="14" t="s">
        <v>72</v>
      </c>
      <c r="E123" s="13" t="s">
        <v>4</v>
      </c>
      <c r="F123" s="9">
        <v>62</v>
      </c>
      <c r="G123" s="10">
        <v>43248</v>
      </c>
      <c r="H123" s="10">
        <v>43248</v>
      </c>
      <c r="I123" s="34">
        <v>3.3</v>
      </c>
      <c r="J123" s="34">
        <v>204.6</v>
      </c>
    </row>
    <row r="124" spans="1:10" x14ac:dyDescent="0.25">
      <c r="A124" s="9" t="s">
        <v>198</v>
      </c>
      <c r="B124" s="9">
        <v>203</v>
      </c>
      <c r="C124" s="9" t="s">
        <v>151</v>
      </c>
      <c r="D124" s="14" t="s">
        <v>180</v>
      </c>
      <c r="E124" s="13" t="s">
        <v>4</v>
      </c>
      <c r="F124" s="9">
        <v>10</v>
      </c>
      <c r="G124" s="10">
        <v>44392</v>
      </c>
      <c r="H124" s="10">
        <v>44392</v>
      </c>
      <c r="I124" s="34">
        <v>601.79999999999995</v>
      </c>
      <c r="J124" s="34">
        <v>6018</v>
      </c>
    </row>
    <row r="125" spans="1:10" x14ac:dyDescent="0.25">
      <c r="A125" s="9" t="s">
        <v>198</v>
      </c>
      <c r="B125" s="9">
        <v>204</v>
      </c>
      <c r="C125" s="9" t="s">
        <v>151</v>
      </c>
      <c r="D125" s="14" t="s">
        <v>155</v>
      </c>
      <c r="E125" s="13" t="s">
        <v>4</v>
      </c>
      <c r="F125" s="9">
        <v>16</v>
      </c>
      <c r="G125" s="10">
        <v>44392</v>
      </c>
      <c r="H125" s="10">
        <v>44392</v>
      </c>
      <c r="I125" s="34">
        <v>136.88</v>
      </c>
      <c r="J125" s="34">
        <v>2190.08</v>
      </c>
    </row>
    <row r="126" spans="1:10" x14ac:dyDescent="0.25">
      <c r="A126" s="9" t="s">
        <v>198</v>
      </c>
      <c r="B126" s="9">
        <v>205</v>
      </c>
      <c r="C126" s="9" t="s">
        <v>151</v>
      </c>
      <c r="D126" s="14" t="s">
        <v>76</v>
      </c>
      <c r="E126" s="13" t="s">
        <v>13</v>
      </c>
      <c r="F126" s="9">
        <v>100</v>
      </c>
      <c r="G126" s="10">
        <v>41818</v>
      </c>
      <c r="H126" s="10">
        <v>41818</v>
      </c>
      <c r="I126" s="34">
        <v>35.96</v>
      </c>
      <c r="J126" s="34">
        <v>3596</v>
      </c>
    </row>
    <row r="127" spans="1:10" x14ac:dyDescent="0.25">
      <c r="A127" s="9" t="s">
        <v>198</v>
      </c>
      <c r="B127" s="9">
        <v>206</v>
      </c>
      <c r="C127" s="9" t="s">
        <v>151</v>
      </c>
      <c r="D127" s="14" t="s">
        <v>75</v>
      </c>
      <c r="E127" s="13" t="s">
        <v>13</v>
      </c>
      <c r="F127" s="9">
        <v>19</v>
      </c>
      <c r="G127" s="10">
        <v>43255</v>
      </c>
      <c r="H127" s="10">
        <v>43255</v>
      </c>
      <c r="I127" s="34">
        <v>23</v>
      </c>
      <c r="J127" s="34">
        <v>437</v>
      </c>
    </row>
    <row r="128" spans="1:10" x14ac:dyDescent="0.25">
      <c r="A128" s="9" t="s">
        <v>198</v>
      </c>
      <c r="B128" s="9">
        <v>207</v>
      </c>
      <c r="C128" s="9" t="s">
        <v>151</v>
      </c>
      <c r="D128" s="14" t="s">
        <v>73</v>
      </c>
      <c r="E128" s="13" t="s">
        <v>74</v>
      </c>
      <c r="F128" s="9">
        <v>1</v>
      </c>
      <c r="G128" s="10">
        <v>43971</v>
      </c>
      <c r="H128" s="10">
        <v>43971</v>
      </c>
      <c r="I128" s="34">
        <v>38.94</v>
      </c>
      <c r="J128" s="34">
        <v>38.94</v>
      </c>
    </row>
    <row r="129" spans="1:10" x14ac:dyDescent="0.25">
      <c r="A129" s="9" t="s">
        <v>198</v>
      </c>
      <c r="B129" s="9">
        <v>208</v>
      </c>
      <c r="C129" s="9" t="s">
        <v>151</v>
      </c>
      <c r="D129" s="14" t="s">
        <v>176</v>
      </c>
      <c r="E129" s="13" t="s">
        <v>74</v>
      </c>
      <c r="F129" s="9">
        <v>0</v>
      </c>
      <c r="G129" s="10">
        <v>43237</v>
      </c>
      <c r="H129" s="10">
        <v>43237</v>
      </c>
      <c r="I129" s="34">
        <v>60</v>
      </c>
      <c r="J129" s="34">
        <v>0</v>
      </c>
    </row>
    <row r="130" spans="1:10" x14ac:dyDescent="0.25">
      <c r="A130" s="9" t="s">
        <v>198</v>
      </c>
      <c r="B130" s="9">
        <v>209</v>
      </c>
      <c r="C130" s="9" t="s">
        <v>151</v>
      </c>
      <c r="D130" s="14" t="s">
        <v>194</v>
      </c>
      <c r="E130" s="13" t="s">
        <v>13</v>
      </c>
      <c r="F130" s="9">
        <v>235</v>
      </c>
      <c r="G130" s="10">
        <v>43977</v>
      </c>
      <c r="H130" s="10">
        <v>43977</v>
      </c>
      <c r="I130" s="34">
        <v>600</v>
      </c>
      <c r="J130" s="34">
        <v>141000</v>
      </c>
    </row>
    <row r="131" spans="1:10" x14ac:dyDescent="0.25">
      <c r="A131" s="9" t="s">
        <v>198</v>
      </c>
      <c r="B131" s="9">
        <v>210</v>
      </c>
      <c r="C131" s="9" t="s">
        <v>151</v>
      </c>
      <c r="D131" s="14" t="s">
        <v>165</v>
      </c>
      <c r="E131" s="13" t="s">
        <v>137</v>
      </c>
      <c r="F131" s="9">
        <v>0</v>
      </c>
      <c r="G131" s="10">
        <v>43977</v>
      </c>
      <c r="H131" s="10">
        <v>43977</v>
      </c>
      <c r="I131" s="34">
        <v>53.1</v>
      </c>
      <c r="J131" s="34">
        <v>0</v>
      </c>
    </row>
    <row r="132" spans="1:10" x14ac:dyDescent="0.25">
      <c r="A132" s="9" t="s">
        <v>198</v>
      </c>
      <c r="B132" s="9">
        <v>211</v>
      </c>
      <c r="C132" s="9" t="s">
        <v>151</v>
      </c>
      <c r="D132" s="14" t="s">
        <v>188</v>
      </c>
      <c r="E132" s="13" t="s">
        <v>12</v>
      </c>
      <c r="F132" s="9">
        <v>24</v>
      </c>
      <c r="G132" s="10">
        <v>44406</v>
      </c>
      <c r="H132" s="10">
        <v>44406</v>
      </c>
      <c r="I132" s="34">
        <v>159.30000000000001</v>
      </c>
      <c r="J132" s="34">
        <v>3823.2000000000003</v>
      </c>
    </row>
    <row r="133" spans="1:10" x14ac:dyDescent="0.25">
      <c r="A133" s="9" t="s">
        <v>198</v>
      </c>
      <c r="B133" s="18">
        <v>325</v>
      </c>
      <c r="C133" s="9" t="s">
        <v>151</v>
      </c>
      <c r="D133" s="19" t="s">
        <v>244</v>
      </c>
      <c r="E133" s="40" t="s">
        <v>12</v>
      </c>
      <c r="F133" s="9">
        <v>10</v>
      </c>
      <c r="G133" s="10">
        <v>44406</v>
      </c>
      <c r="H133" s="10">
        <v>44406</v>
      </c>
      <c r="I133" s="34">
        <v>159.30000000000001</v>
      </c>
      <c r="J133" s="34">
        <v>1593</v>
      </c>
    </row>
    <row r="134" spans="1:10" x14ac:dyDescent="0.25">
      <c r="A134" s="9" t="s">
        <v>198</v>
      </c>
      <c r="B134" s="9">
        <v>212</v>
      </c>
      <c r="C134" s="9" t="s">
        <v>151</v>
      </c>
      <c r="D134" s="14" t="s">
        <v>245</v>
      </c>
      <c r="E134" s="13" t="s">
        <v>4</v>
      </c>
      <c r="F134" s="9">
        <v>0</v>
      </c>
      <c r="G134" s="10">
        <v>44056</v>
      </c>
      <c r="H134" s="10">
        <v>44056</v>
      </c>
      <c r="I134" s="34">
        <v>170</v>
      </c>
      <c r="J134" s="34">
        <v>0</v>
      </c>
    </row>
    <row r="135" spans="1:10" x14ac:dyDescent="0.25">
      <c r="A135" s="9" t="s">
        <v>198</v>
      </c>
      <c r="B135" s="18">
        <v>314</v>
      </c>
      <c r="C135" s="9" t="s">
        <v>151</v>
      </c>
      <c r="D135" s="19" t="s">
        <v>246</v>
      </c>
      <c r="E135" s="40" t="s">
        <v>4</v>
      </c>
      <c r="F135" s="9">
        <v>12</v>
      </c>
      <c r="G135" s="10">
        <v>44384</v>
      </c>
      <c r="H135" s="10">
        <v>44384</v>
      </c>
      <c r="I135" s="34">
        <v>182.9</v>
      </c>
      <c r="J135" s="34">
        <v>2194.8000000000002</v>
      </c>
    </row>
    <row r="136" spans="1:10" x14ac:dyDescent="0.25">
      <c r="A136" s="9" t="s">
        <v>198</v>
      </c>
      <c r="B136" s="9">
        <v>213</v>
      </c>
      <c r="C136" s="9" t="s">
        <v>151</v>
      </c>
      <c r="D136" s="14" t="s">
        <v>260</v>
      </c>
      <c r="E136" s="13" t="s">
        <v>4</v>
      </c>
      <c r="F136" s="9">
        <v>38</v>
      </c>
      <c r="G136" s="10">
        <v>43977</v>
      </c>
      <c r="H136" s="10">
        <v>43977</v>
      </c>
      <c r="I136" s="34">
        <v>613.6</v>
      </c>
      <c r="J136" s="34">
        <v>23316.799999999999</v>
      </c>
    </row>
    <row r="137" spans="1:10" ht="15.75" x14ac:dyDescent="0.25">
      <c r="A137" s="9" t="s">
        <v>198</v>
      </c>
      <c r="B137" s="18">
        <v>331</v>
      </c>
      <c r="C137" s="9" t="s">
        <v>151</v>
      </c>
      <c r="D137" s="19" t="s">
        <v>261</v>
      </c>
      <c r="E137" s="41" t="s">
        <v>4</v>
      </c>
      <c r="F137" s="9">
        <v>30</v>
      </c>
      <c r="G137" s="17">
        <v>44418</v>
      </c>
      <c r="H137" s="17">
        <v>44418</v>
      </c>
      <c r="I137" s="34">
        <v>655.35233333333304</v>
      </c>
      <c r="J137" s="34">
        <v>19660.569999999992</v>
      </c>
    </row>
    <row r="138" spans="1:10" x14ac:dyDescent="0.25">
      <c r="A138" s="9" t="s">
        <v>198</v>
      </c>
      <c r="B138" s="9">
        <v>108</v>
      </c>
      <c r="C138" s="9" t="s">
        <v>151</v>
      </c>
      <c r="D138" s="14" t="s">
        <v>208</v>
      </c>
      <c r="E138" s="13" t="s">
        <v>4</v>
      </c>
      <c r="F138" s="9">
        <v>463</v>
      </c>
      <c r="G138" s="10">
        <v>44056</v>
      </c>
      <c r="H138" s="10">
        <v>44056</v>
      </c>
      <c r="I138" s="34">
        <v>79.89</v>
      </c>
      <c r="J138" s="34">
        <v>36989.07</v>
      </c>
    </row>
    <row r="139" spans="1:10" x14ac:dyDescent="0.25">
      <c r="A139" s="9" t="s">
        <v>198</v>
      </c>
      <c r="B139" s="9">
        <v>214</v>
      </c>
      <c r="C139" s="9" t="s">
        <v>151</v>
      </c>
      <c r="D139" s="14" t="s">
        <v>78</v>
      </c>
      <c r="E139" s="13" t="s">
        <v>4</v>
      </c>
      <c r="F139" s="9">
        <v>0</v>
      </c>
      <c r="G139" s="10">
        <v>41818</v>
      </c>
      <c r="H139" s="10">
        <v>41818</v>
      </c>
      <c r="I139" s="34">
        <v>500</v>
      </c>
      <c r="J139" s="34">
        <v>0</v>
      </c>
    </row>
    <row r="140" spans="1:10" x14ac:dyDescent="0.25">
      <c r="A140" s="9" t="s">
        <v>198</v>
      </c>
      <c r="B140" s="9">
        <v>215</v>
      </c>
      <c r="C140" s="9" t="s">
        <v>151</v>
      </c>
      <c r="D140" s="14" t="s">
        <v>247</v>
      </c>
      <c r="E140" s="13" t="s">
        <v>136</v>
      </c>
      <c r="F140" s="9">
        <v>17</v>
      </c>
      <c r="G140" s="10">
        <v>43971</v>
      </c>
      <c r="H140" s="10">
        <v>43971</v>
      </c>
      <c r="I140" s="34">
        <v>60.18</v>
      </c>
      <c r="J140" s="34">
        <v>1023.06</v>
      </c>
    </row>
    <row r="141" spans="1:10" x14ac:dyDescent="0.25">
      <c r="A141" s="9" t="s">
        <v>198</v>
      </c>
      <c r="B141" s="18">
        <v>316</v>
      </c>
      <c r="C141" s="9" t="s">
        <v>151</v>
      </c>
      <c r="D141" s="19" t="s">
        <v>248</v>
      </c>
      <c r="E141" s="40" t="s">
        <v>136</v>
      </c>
      <c r="F141" s="9">
        <v>20</v>
      </c>
      <c r="G141" s="17">
        <v>44384</v>
      </c>
      <c r="H141" s="17">
        <v>44384</v>
      </c>
      <c r="I141" s="34">
        <v>81.42</v>
      </c>
      <c r="J141" s="34">
        <v>1628.4</v>
      </c>
    </row>
    <row r="142" spans="1:10" x14ac:dyDescent="0.25">
      <c r="A142" s="9" t="s">
        <v>198</v>
      </c>
      <c r="B142" s="9">
        <v>216</v>
      </c>
      <c r="C142" s="9" t="s">
        <v>151</v>
      </c>
      <c r="D142" s="14" t="s">
        <v>77</v>
      </c>
      <c r="E142" s="13" t="s">
        <v>4</v>
      </c>
      <c r="F142" s="9">
        <v>107</v>
      </c>
      <c r="G142" s="10">
        <v>44406</v>
      </c>
      <c r="H142" s="10">
        <v>44406</v>
      </c>
      <c r="I142" s="34">
        <v>1.7925</v>
      </c>
      <c r="J142" s="34">
        <v>191.79749999999999</v>
      </c>
    </row>
    <row r="143" spans="1:10" x14ac:dyDescent="0.25">
      <c r="A143" s="9" t="s">
        <v>198</v>
      </c>
      <c r="B143" s="9">
        <v>217</v>
      </c>
      <c r="C143" s="9" t="s">
        <v>151</v>
      </c>
      <c r="D143" s="14" t="s">
        <v>79</v>
      </c>
      <c r="E143" s="13" t="s">
        <v>4</v>
      </c>
      <c r="F143" s="9">
        <v>19</v>
      </c>
      <c r="G143" s="10">
        <v>43900</v>
      </c>
      <c r="H143" s="10">
        <v>43900</v>
      </c>
      <c r="I143" s="34">
        <v>16.489999999999998</v>
      </c>
      <c r="J143" s="34">
        <v>313.30999999999995</v>
      </c>
    </row>
    <row r="144" spans="1:10" x14ac:dyDescent="0.25">
      <c r="A144" s="9" t="s">
        <v>198</v>
      </c>
      <c r="B144" s="9">
        <v>218</v>
      </c>
      <c r="C144" s="9" t="s">
        <v>151</v>
      </c>
      <c r="D144" s="14" t="s">
        <v>80</v>
      </c>
      <c r="E144" s="13" t="s">
        <v>4</v>
      </c>
      <c r="F144" s="9">
        <v>46</v>
      </c>
      <c r="G144" s="10">
        <v>44406</v>
      </c>
      <c r="H144" s="10">
        <v>44406</v>
      </c>
      <c r="I144" s="34">
        <v>37.51</v>
      </c>
      <c r="J144" s="34">
        <v>1725.4599999999998</v>
      </c>
    </row>
    <row r="145" spans="1:10" x14ac:dyDescent="0.25">
      <c r="A145" s="9" t="s">
        <v>198</v>
      </c>
      <c r="B145" s="9">
        <v>219</v>
      </c>
      <c r="C145" s="9" t="s">
        <v>151</v>
      </c>
      <c r="D145" s="14" t="s">
        <v>249</v>
      </c>
      <c r="E145" s="13" t="s">
        <v>4</v>
      </c>
      <c r="F145" s="9">
        <v>1</v>
      </c>
      <c r="G145" s="17">
        <v>43095</v>
      </c>
      <c r="H145" s="17">
        <v>43095</v>
      </c>
      <c r="I145" s="34">
        <v>139.83000000000001</v>
      </c>
      <c r="J145" s="34">
        <v>139.83000000000001</v>
      </c>
    </row>
    <row r="146" spans="1:10" x14ac:dyDescent="0.25">
      <c r="A146" s="9" t="s">
        <v>198</v>
      </c>
      <c r="B146" s="18">
        <v>322</v>
      </c>
      <c r="C146" s="9" t="s">
        <v>151</v>
      </c>
      <c r="D146" s="14" t="s">
        <v>219</v>
      </c>
      <c r="E146" s="13" t="s">
        <v>4</v>
      </c>
      <c r="F146" s="9">
        <v>10</v>
      </c>
      <c r="G146" s="10">
        <v>44392</v>
      </c>
      <c r="H146" s="10">
        <v>44392</v>
      </c>
      <c r="I146" s="34">
        <v>285.56</v>
      </c>
      <c r="J146" s="34">
        <v>2855.6</v>
      </c>
    </row>
    <row r="147" spans="1:10" x14ac:dyDescent="0.25">
      <c r="A147" s="9" t="s">
        <v>198</v>
      </c>
      <c r="B147" s="9">
        <v>220</v>
      </c>
      <c r="C147" s="9" t="s">
        <v>151</v>
      </c>
      <c r="D147" s="14" t="s">
        <v>81</v>
      </c>
      <c r="E147" s="13" t="s">
        <v>7</v>
      </c>
      <c r="F147" s="9">
        <v>10</v>
      </c>
      <c r="G147" s="10">
        <v>43588</v>
      </c>
      <c r="H147" s="10">
        <v>43588</v>
      </c>
      <c r="I147" s="34">
        <v>115.64</v>
      </c>
      <c r="J147" s="34">
        <v>1156.4000000000001</v>
      </c>
    </row>
    <row r="148" spans="1:10" x14ac:dyDescent="0.25">
      <c r="A148" s="9" t="s">
        <v>198</v>
      </c>
      <c r="B148" s="9">
        <v>221</v>
      </c>
      <c r="C148" s="9" t="s">
        <v>151</v>
      </c>
      <c r="D148" s="14" t="s">
        <v>83</v>
      </c>
      <c r="E148" s="13" t="s">
        <v>4</v>
      </c>
      <c r="F148" s="9">
        <v>28</v>
      </c>
      <c r="G148" s="10">
        <v>43900</v>
      </c>
      <c r="H148" s="10">
        <v>43900</v>
      </c>
      <c r="I148" s="34">
        <v>7.5755999999999997</v>
      </c>
      <c r="J148" s="34">
        <v>212.11679999999998</v>
      </c>
    </row>
    <row r="149" spans="1:10" x14ac:dyDescent="0.25">
      <c r="A149" s="9" t="s">
        <v>198</v>
      </c>
      <c r="B149" s="9">
        <v>222</v>
      </c>
      <c r="C149" s="9" t="s">
        <v>151</v>
      </c>
      <c r="D149" s="14" t="s">
        <v>85</v>
      </c>
      <c r="E149" s="13" t="s">
        <v>4</v>
      </c>
      <c r="F149" s="9">
        <v>29</v>
      </c>
      <c r="G149" s="10">
        <v>43900</v>
      </c>
      <c r="H149" s="10">
        <v>43900</v>
      </c>
      <c r="I149" s="34">
        <v>7.5755999999999997</v>
      </c>
      <c r="J149" s="34">
        <v>219.69239999999999</v>
      </c>
    </row>
    <row r="150" spans="1:10" x14ac:dyDescent="0.25">
      <c r="A150" s="9" t="s">
        <v>198</v>
      </c>
      <c r="B150" s="9">
        <v>223</v>
      </c>
      <c r="C150" s="9" t="s">
        <v>151</v>
      </c>
      <c r="D150" s="14" t="s">
        <v>86</v>
      </c>
      <c r="E150" s="13" t="s">
        <v>4</v>
      </c>
      <c r="F150" s="9">
        <v>135</v>
      </c>
      <c r="G150" s="10">
        <v>43900</v>
      </c>
      <c r="H150" s="10">
        <v>43900</v>
      </c>
      <c r="I150" s="34">
        <v>12.4962</v>
      </c>
      <c r="J150" s="34">
        <v>1686.9870000000001</v>
      </c>
    </row>
    <row r="151" spans="1:10" x14ac:dyDescent="0.25">
      <c r="A151" s="9" t="s">
        <v>198</v>
      </c>
      <c r="B151" s="9">
        <v>224</v>
      </c>
      <c r="C151" s="9" t="s">
        <v>151</v>
      </c>
      <c r="D151" s="14" t="s">
        <v>82</v>
      </c>
      <c r="E151" s="13" t="s">
        <v>4</v>
      </c>
      <c r="F151" s="9">
        <v>34</v>
      </c>
      <c r="G151" s="10">
        <v>43895</v>
      </c>
      <c r="H151" s="10">
        <v>43895</v>
      </c>
      <c r="I151" s="34">
        <v>10.62</v>
      </c>
      <c r="J151" s="34">
        <v>361.08</v>
      </c>
    </row>
    <row r="152" spans="1:10" x14ac:dyDescent="0.25">
      <c r="A152" s="9" t="s">
        <v>198</v>
      </c>
      <c r="B152" s="9">
        <v>225</v>
      </c>
      <c r="C152" s="9" t="s">
        <v>151</v>
      </c>
      <c r="D152" s="14" t="s">
        <v>84</v>
      </c>
      <c r="E152" s="13" t="s">
        <v>4</v>
      </c>
      <c r="F152" s="9">
        <v>59</v>
      </c>
      <c r="G152" s="10">
        <v>43895</v>
      </c>
      <c r="H152" s="10">
        <v>43895</v>
      </c>
      <c r="I152" s="34">
        <v>10.62</v>
      </c>
      <c r="J152" s="34">
        <v>626.57999999999993</v>
      </c>
    </row>
    <row r="153" spans="1:10" x14ac:dyDescent="0.25">
      <c r="A153" s="9" t="s">
        <v>198</v>
      </c>
      <c r="B153" s="9">
        <v>307</v>
      </c>
      <c r="C153" s="9" t="s">
        <v>151</v>
      </c>
      <c r="D153" s="14" t="s">
        <v>222</v>
      </c>
      <c r="E153" s="13" t="s">
        <v>4</v>
      </c>
      <c r="F153" s="9">
        <v>32</v>
      </c>
      <c r="G153" s="10">
        <v>44365</v>
      </c>
      <c r="H153" s="10">
        <v>44365</v>
      </c>
      <c r="I153" s="34">
        <v>200.6</v>
      </c>
      <c r="J153" s="34">
        <v>6419.2</v>
      </c>
    </row>
    <row r="154" spans="1:10" x14ac:dyDescent="0.25">
      <c r="A154" s="9" t="s">
        <v>198</v>
      </c>
      <c r="B154" s="9">
        <v>226</v>
      </c>
      <c r="C154" s="9" t="s">
        <v>151</v>
      </c>
      <c r="D154" s="14" t="s">
        <v>220</v>
      </c>
      <c r="E154" s="13" t="s">
        <v>4</v>
      </c>
      <c r="F154" s="9">
        <v>49</v>
      </c>
      <c r="G154" s="10">
        <v>44406</v>
      </c>
      <c r="H154" s="10">
        <v>44406</v>
      </c>
      <c r="I154" s="34">
        <v>339.00220000000002</v>
      </c>
      <c r="J154" s="34">
        <v>16611.107800000002</v>
      </c>
    </row>
    <row r="155" spans="1:10" x14ac:dyDescent="0.25">
      <c r="A155" s="9" t="s">
        <v>198</v>
      </c>
      <c r="B155" s="9">
        <v>227</v>
      </c>
      <c r="C155" s="9" t="s">
        <v>151</v>
      </c>
      <c r="D155" s="14" t="s">
        <v>250</v>
      </c>
      <c r="E155" s="13" t="s">
        <v>20</v>
      </c>
      <c r="F155" s="9">
        <v>503</v>
      </c>
      <c r="G155" s="10">
        <v>43900</v>
      </c>
      <c r="H155" s="10">
        <v>43900</v>
      </c>
      <c r="I155" s="34">
        <v>179.12</v>
      </c>
      <c r="J155" s="34">
        <v>90097.36</v>
      </c>
    </row>
    <row r="156" spans="1:10" x14ac:dyDescent="0.25">
      <c r="A156" s="9" t="s">
        <v>198</v>
      </c>
      <c r="B156" s="18">
        <v>324</v>
      </c>
      <c r="C156" s="9" t="s">
        <v>151</v>
      </c>
      <c r="D156" s="14" t="s">
        <v>251</v>
      </c>
      <c r="E156" s="40" t="s">
        <v>20</v>
      </c>
      <c r="F156" s="9">
        <v>250</v>
      </c>
      <c r="G156" s="17">
        <v>44406</v>
      </c>
      <c r="H156" s="17">
        <v>44406</v>
      </c>
      <c r="I156" s="34">
        <v>191.58480000000003</v>
      </c>
      <c r="J156" s="34">
        <v>47896.200000000004</v>
      </c>
    </row>
    <row r="157" spans="1:10" x14ac:dyDescent="0.25">
      <c r="A157" s="9" t="s">
        <v>198</v>
      </c>
      <c r="B157" s="18">
        <v>327</v>
      </c>
      <c r="C157" s="9" t="s">
        <v>151</v>
      </c>
      <c r="D157" s="14" t="s">
        <v>262</v>
      </c>
      <c r="E157" s="40" t="s">
        <v>20</v>
      </c>
      <c r="F157" s="9">
        <v>20</v>
      </c>
      <c r="G157" s="10">
        <v>44406</v>
      </c>
      <c r="H157" s="10">
        <v>44406</v>
      </c>
      <c r="I157" s="34">
        <v>246.62</v>
      </c>
      <c r="J157" s="34">
        <v>4932.3999999999996</v>
      </c>
    </row>
    <row r="158" spans="1:10" x14ac:dyDescent="0.25">
      <c r="A158" s="9" t="s">
        <v>198</v>
      </c>
      <c r="B158" s="9">
        <v>228</v>
      </c>
      <c r="C158" s="9" t="s">
        <v>151</v>
      </c>
      <c r="D158" s="14" t="s">
        <v>252</v>
      </c>
      <c r="E158" s="13" t="s">
        <v>20</v>
      </c>
      <c r="F158" s="9">
        <v>2</v>
      </c>
      <c r="G158" s="17">
        <v>43900</v>
      </c>
      <c r="H158" s="17">
        <v>43900</v>
      </c>
      <c r="I158" s="34">
        <v>238.36</v>
      </c>
      <c r="J158" s="34">
        <v>476.72</v>
      </c>
    </row>
    <row r="159" spans="1:10" x14ac:dyDescent="0.25">
      <c r="A159" s="9" t="s">
        <v>198</v>
      </c>
      <c r="B159" s="9">
        <v>229</v>
      </c>
      <c r="C159" s="9" t="s">
        <v>151</v>
      </c>
      <c r="D159" s="14" t="s">
        <v>263</v>
      </c>
      <c r="E159" s="13" t="s">
        <v>20</v>
      </c>
      <c r="F159" s="9">
        <v>19</v>
      </c>
      <c r="G159" s="10">
        <v>44406</v>
      </c>
      <c r="H159" s="10">
        <v>44406</v>
      </c>
      <c r="I159" s="34">
        <v>254.88</v>
      </c>
      <c r="J159" s="34">
        <v>4842.72</v>
      </c>
    </row>
    <row r="160" spans="1:10" x14ac:dyDescent="0.25">
      <c r="A160" s="9" t="s">
        <v>198</v>
      </c>
      <c r="B160" s="9">
        <v>230</v>
      </c>
      <c r="C160" s="9" t="s">
        <v>151</v>
      </c>
      <c r="D160" s="14" t="s">
        <v>89</v>
      </c>
      <c r="E160" s="13" t="s">
        <v>20</v>
      </c>
      <c r="F160" s="9">
        <v>46</v>
      </c>
      <c r="G160" s="10">
        <v>41818</v>
      </c>
      <c r="H160" s="10">
        <v>41818</v>
      </c>
      <c r="I160" s="34">
        <v>1044</v>
      </c>
      <c r="J160" s="34">
        <v>48024</v>
      </c>
    </row>
    <row r="161" spans="1:10" x14ac:dyDescent="0.25">
      <c r="A161" s="9" t="s">
        <v>198</v>
      </c>
      <c r="B161" s="9">
        <v>231</v>
      </c>
      <c r="C161" s="9" t="s">
        <v>151</v>
      </c>
      <c r="D161" s="14" t="s">
        <v>93</v>
      </c>
      <c r="E161" s="13" t="s">
        <v>12</v>
      </c>
      <c r="F161" s="9">
        <v>6</v>
      </c>
      <c r="G161" s="10">
        <v>42893</v>
      </c>
      <c r="H161" s="10">
        <v>42893</v>
      </c>
      <c r="I161" s="34">
        <v>59</v>
      </c>
      <c r="J161" s="34">
        <v>354</v>
      </c>
    </row>
    <row r="162" spans="1:10" x14ac:dyDescent="0.25">
      <c r="A162" s="9" t="s">
        <v>198</v>
      </c>
      <c r="B162" s="9">
        <v>232</v>
      </c>
      <c r="C162" s="9" t="s">
        <v>151</v>
      </c>
      <c r="D162" s="14" t="s">
        <v>170</v>
      </c>
      <c r="E162" s="13" t="s">
        <v>4</v>
      </c>
      <c r="F162" s="9">
        <v>9</v>
      </c>
      <c r="G162" s="10">
        <v>43019</v>
      </c>
      <c r="H162" s="10">
        <v>43019</v>
      </c>
      <c r="I162" s="34">
        <v>40</v>
      </c>
      <c r="J162" s="34">
        <v>360</v>
      </c>
    </row>
    <row r="163" spans="1:10" x14ac:dyDescent="0.25">
      <c r="A163" s="9" t="s">
        <v>198</v>
      </c>
      <c r="B163" s="9">
        <v>233</v>
      </c>
      <c r="C163" s="9" t="s">
        <v>151</v>
      </c>
      <c r="D163" s="14" t="s">
        <v>203</v>
      </c>
      <c r="E163" s="13" t="s">
        <v>92</v>
      </c>
      <c r="F163" s="9">
        <v>78</v>
      </c>
      <c r="G163" s="10">
        <v>44057</v>
      </c>
      <c r="H163" s="10">
        <v>44057</v>
      </c>
      <c r="I163" s="34">
        <v>590</v>
      </c>
      <c r="J163" s="34">
        <v>46020</v>
      </c>
    </row>
    <row r="164" spans="1:10" x14ac:dyDescent="0.25">
      <c r="A164" s="9" t="s">
        <v>198</v>
      </c>
      <c r="B164" s="9">
        <v>234</v>
      </c>
      <c r="C164" s="9" t="s">
        <v>151</v>
      </c>
      <c r="D164" s="14" t="s">
        <v>204</v>
      </c>
      <c r="E164" s="13" t="s">
        <v>92</v>
      </c>
      <c r="F164" s="9">
        <v>286</v>
      </c>
      <c r="G164" s="10">
        <v>44057</v>
      </c>
      <c r="H164" s="10">
        <v>44057</v>
      </c>
      <c r="I164" s="34">
        <v>1642.09</v>
      </c>
      <c r="J164" s="34">
        <v>469637.74</v>
      </c>
    </row>
    <row r="165" spans="1:10" x14ac:dyDescent="0.25">
      <c r="A165" s="9" t="s">
        <v>198</v>
      </c>
      <c r="B165" s="9">
        <v>235</v>
      </c>
      <c r="C165" s="9" t="s">
        <v>151</v>
      </c>
      <c r="D165" s="14" t="s">
        <v>87</v>
      </c>
      <c r="E165" s="13" t="s">
        <v>20</v>
      </c>
      <c r="F165" s="9">
        <v>9</v>
      </c>
      <c r="G165" s="10">
        <v>44406</v>
      </c>
      <c r="H165" s="10">
        <v>44406</v>
      </c>
      <c r="I165" s="34">
        <v>513.005</v>
      </c>
      <c r="J165" s="34">
        <v>4617.0450000000001</v>
      </c>
    </row>
    <row r="166" spans="1:10" x14ac:dyDescent="0.25">
      <c r="A166" s="9" t="s">
        <v>198</v>
      </c>
      <c r="B166" s="9">
        <v>236</v>
      </c>
      <c r="C166" s="9" t="s">
        <v>151</v>
      </c>
      <c r="D166" s="14" t="s">
        <v>88</v>
      </c>
      <c r="E166" s="13" t="s">
        <v>12</v>
      </c>
      <c r="F166" s="9">
        <v>0</v>
      </c>
      <c r="G166" s="10">
        <v>41818</v>
      </c>
      <c r="H166" s="10">
        <v>41818</v>
      </c>
      <c r="I166" s="34">
        <v>282.54000000000002</v>
      </c>
      <c r="J166" s="34">
        <v>0</v>
      </c>
    </row>
    <row r="167" spans="1:10" x14ac:dyDescent="0.25">
      <c r="A167" s="9" t="s">
        <v>198</v>
      </c>
      <c r="B167" s="9">
        <v>237</v>
      </c>
      <c r="C167" s="9" t="s">
        <v>151</v>
      </c>
      <c r="D167" s="14" t="s">
        <v>91</v>
      </c>
      <c r="E167" s="13" t="s">
        <v>13</v>
      </c>
      <c r="F167" s="9">
        <v>2</v>
      </c>
      <c r="G167" s="10">
        <v>43451</v>
      </c>
      <c r="H167" s="10">
        <v>43451</v>
      </c>
      <c r="I167" s="34">
        <v>224</v>
      </c>
      <c r="J167" s="34">
        <v>448</v>
      </c>
    </row>
    <row r="168" spans="1:10" x14ac:dyDescent="0.25">
      <c r="A168" s="9" t="s">
        <v>198</v>
      </c>
      <c r="B168" s="9">
        <v>238</v>
      </c>
      <c r="C168" s="9" t="s">
        <v>151</v>
      </c>
      <c r="D168" s="14" t="s">
        <v>149</v>
      </c>
      <c r="E168" s="13" t="s">
        <v>4</v>
      </c>
      <c r="F168" s="9">
        <v>441</v>
      </c>
      <c r="G168" s="10">
        <v>43592</v>
      </c>
      <c r="H168" s="10">
        <v>43592</v>
      </c>
      <c r="I168" s="34">
        <v>5</v>
      </c>
      <c r="J168" s="34">
        <v>2205</v>
      </c>
    </row>
    <row r="169" spans="1:10" x14ac:dyDescent="0.25">
      <c r="A169" s="9" t="s">
        <v>198</v>
      </c>
      <c r="B169" s="9">
        <v>239</v>
      </c>
      <c r="C169" s="9" t="s">
        <v>151</v>
      </c>
      <c r="D169" s="14" t="s">
        <v>90</v>
      </c>
      <c r="E169" s="13" t="s">
        <v>20</v>
      </c>
      <c r="F169" s="9">
        <v>0</v>
      </c>
      <c r="G169" s="10">
        <v>41818</v>
      </c>
      <c r="H169" s="10">
        <v>41818</v>
      </c>
      <c r="I169" s="34">
        <v>1740</v>
      </c>
      <c r="J169" s="34">
        <v>0</v>
      </c>
    </row>
    <row r="170" spans="1:10" x14ac:dyDescent="0.25">
      <c r="A170" s="9" t="s">
        <v>198</v>
      </c>
      <c r="B170" s="9">
        <v>240</v>
      </c>
      <c r="C170" s="9" t="s">
        <v>151</v>
      </c>
      <c r="D170" s="14" t="s">
        <v>132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241</v>
      </c>
      <c r="C171" s="9" t="s">
        <v>151</v>
      </c>
      <c r="D171" s="14" t="s">
        <v>131</v>
      </c>
      <c r="E171" s="13" t="s">
        <v>4</v>
      </c>
      <c r="F171" s="9">
        <v>0</v>
      </c>
      <c r="G171" s="10">
        <v>42827</v>
      </c>
      <c r="H171" s="10">
        <v>42827</v>
      </c>
      <c r="I171" s="34">
        <v>50</v>
      </c>
      <c r="J171" s="34">
        <v>0</v>
      </c>
    </row>
    <row r="172" spans="1:10" x14ac:dyDescent="0.25">
      <c r="A172" s="9" t="s">
        <v>198</v>
      </c>
      <c r="B172" s="9">
        <v>242</v>
      </c>
      <c r="C172" s="9" t="s">
        <v>151</v>
      </c>
      <c r="D172" s="14" t="s">
        <v>133</v>
      </c>
      <c r="E172" s="13" t="s">
        <v>4</v>
      </c>
      <c r="F172" s="9">
        <v>0</v>
      </c>
      <c r="G172" s="10">
        <v>42827</v>
      </c>
      <c r="H172" s="10">
        <v>42827</v>
      </c>
      <c r="I172" s="34">
        <v>50</v>
      </c>
      <c r="J172" s="34">
        <v>0</v>
      </c>
    </row>
    <row r="173" spans="1:10" x14ac:dyDescent="0.25">
      <c r="A173" s="9" t="s">
        <v>198</v>
      </c>
      <c r="B173" s="9">
        <v>243</v>
      </c>
      <c r="C173" s="9" t="s">
        <v>151</v>
      </c>
      <c r="D173" s="14" t="s">
        <v>97</v>
      </c>
      <c r="E173" s="13" t="s">
        <v>4</v>
      </c>
      <c r="F173" s="9">
        <v>9</v>
      </c>
      <c r="G173" s="10">
        <v>43588</v>
      </c>
      <c r="H173" s="10">
        <v>43588</v>
      </c>
      <c r="I173" s="34">
        <v>158.59</v>
      </c>
      <c r="J173" s="34">
        <v>1427.31</v>
      </c>
    </row>
    <row r="174" spans="1:10" x14ac:dyDescent="0.25">
      <c r="A174" s="9" t="s">
        <v>198</v>
      </c>
      <c r="B174" s="9">
        <v>244</v>
      </c>
      <c r="C174" s="9" t="s">
        <v>151</v>
      </c>
      <c r="D174" s="14" t="s">
        <v>98</v>
      </c>
      <c r="E174" s="13" t="s">
        <v>4</v>
      </c>
      <c r="F174" s="9">
        <v>6</v>
      </c>
      <c r="G174" s="10">
        <v>43895</v>
      </c>
      <c r="H174" s="10">
        <v>43895</v>
      </c>
      <c r="I174" s="34">
        <v>200.6</v>
      </c>
      <c r="J174" s="34">
        <v>1203.5999999999999</v>
      </c>
    </row>
    <row r="175" spans="1:10" x14ac:dyDescent="0.25">
      <c r="A175" s="9" t="s">
        <v>198</v>
      </c>
      <c r="B175" s="9">
        <v>245</v>
      </c>
      <c r="C175" s="9" t="s">
        <v>151</v>
      </c>
      <c r="D175" s="14" t="s">
        <v>96</v>
      </c>
      <c r="E175" s="13" t="s">
        <v>12</v>
      </c>
      <c r="F175" s="9">
        <v>6</v>
      </c>
      <c r="G175" s="10">
        <v>42914</v>
      </c>
      <c r="H175" s="10">
        <v>42914</v>
      </c>
      <c r="I175" s="34">
        <v>400</v>
      </c>
      <c r="J175" s="34">
        <v>2400</v>
      </c>
    </row>
    <row r="176" spans="1:10" x14ac:dyDescent="0.25">
      <c r="A176" s="9" t="s">
        <v>198</v>
      </c>
      <c r="B176" s="9">
        <v>246</v>
      </c>
      <c r="C176" s="9" t="s">
        <v>151</v>
      </c>
      <c r="D176" s="14" t="s">
        <v>95</v>
      </c>
      <c r="E176" s="13" t="s">
        <v>12</v>
      </c>
      <c r="F176" s="9">
        <v>9</v>
      </c>
      <c r="G176" s="10">
        <v>44406</v>
      </c>
      <c r="H176" s="10">
        <v>44406</v>
      </c>
      <c r="I176" s="34">
        <v>517.99639999999999</v>
      </c>
      <c r="J176" s="34">
        <v>4661.9675999999999</v>
      </c>
    </row>
    <row r="177" spans="1:10" x14ac:dyDescent="0.25">
      <c r="A177" s="9" t="s">
        <v>198</v>
      </c>
      <c r="B177" s="9">
        <v>247</v>
      </c>
      <c r="C177" s="9" t="s">
        <v>151</v>
      </c>
      <c r="D177" s="14" t="s">
        <v>214</v>
      </c>
      <c r="E177" s="13" t="s">
        <v>74</v>
      </c>
      <c r="F177" s="9">
        <v>9</v>
      </c>
      <c r="G177" s="10">
        <v>43588</v>
      </c>
      <c r="H177" s="10">
        <v>43588</v>
      </c>
      <c r="I177" s="34">
        <v>64.62</v>
      </c>
      <c r="J177" s="34">
        <v>581.58000000000004</v>
      </c>
    </row>
    <row r="178" spans="1:10" x14ac:dyDescent="0.25">
      <c r="A178" s="9" t="s">
        <v>198</v>
      </c>
      <c r="B178" s="9">
        <v>248</v>
      </c>
      <c r="C178" s="9" t="s">
        <v>151</v>
      </c>
      <c r="D178" s="14" t="s">
        <v>100</v>
      </c>
      <c r="E178" s="13" t="s">
        <v>74</v>
      </c>
      <c r="F178" s="9">
        <v>17</v>
      </c>
      <c r="G178" s="10">
        <v>43588</v>
      </c>
      <c r="H178" s="10">
        <v>43588</v>
      </c>
      <c r="I178" s="34">
        <v>64.62</v>
      </c>
      <c r="J178" s="34">
        <v>1098.54</v>
      </c>
    </row>
    <row r="179" spans="1:10" x14ac:dyDescent="0.25">
      <c r="A179" s="9" t="s">
        <v>198</v>
      </c>
      <c r="B179" s="9">
        <v>249</v>
      </c>
      <c r="C179" s="9" t="s">
        <v>151</v>
      </c>
      <c r="D179" s="14" t="s">
        <v>99</v>
      </c>
      <c r="E179" s="13" t="s">
        <v>4</v>
      </c>
      <c r="F179" s="9">
        <v>329</v>
      </c>
      <c r="G179" s="10">
        <v>42914</v>
      </c>
      <c r="H179" s="10">
        <v>42914</v>
      </c>
      <c r="I179" s="34">
        <v>210</v>
      </c>
      <c r="J179" s="34">
        <v>69090</v>
      </c>
    </row>
    <row r="180" spans="1:10" x14ac:dyDescent="0.25">
      <c r="A180" s="9" t="s">
        <v>198</v>
      </c>
      <c r="B180" s="9">
        <v>250</v>
      </c>
      <c r="C180" s="9" t="s">
        <v>151</v>
      </c>
      <c r="D180" s="14" t="s">
        <v>94</v>
      </c>
      <c r="E180" s="13" t="s">
        <v>4</v>
      </c>
      <c r="F180" s="9">
        <v>11</v>
      </c>
      <c r="G180" s="10">
        <v>44426</v>
      </c>
      <c r="H180" s="10">
        <v>44426</v>
      </c>
      <c r="I180" s="34">
        <v>259.60000000000002</v>
      </c>
      <c r="J180" s="34">
        <v>2855.6000000000004</v>
      </c>
    </row>
    <row r="181" spans="1:10" x14ac:dyDescent="0.25">
      <c r="A181" s="9" t="s">
        <v>198</v>
      </c>
      <c r="B181" s="9">
        <v>251</v>
      </c>
      <c r="C181" s="9" t="s">
        <v>151</v>
      </c>
      <c r="D181" s="14" t="s">
        <v>146</v>
      </c>
      <c r="E181" s="13" t="s">
        <v>4</v>
      </c>
      <c r="F181" s="9">
        <v>1300</v>
      </c>
      <c r="G181" s="10">
        <v>43601</v>
      </c>
      <c r="H181" s="10">
        <v>43601</v>
      </c>
      <c r="I181" s="34">
        <v>4</v>
      </c>
      <c r="J181" s="34">
        <v>5200</v>
      </c>
    </row>
    <row r="182" spans="1:10" x14ac:dyDescent="0.25">
      <c r="A182" s="9" t="s">
        <v>198</v>
      </c>
      <c r="B182" s="9">
        <v>252</v>
      </c>
      <c r="C182" s="9" t="s">
        <v>151</v>
      </c>
      <c r="D182" s="14" t="s">
        <v>153</v>
      </c>
      <c r="E182" s="13" t="s">
        <v>12</v>
      </c>
      <c r="F182" s="9">
        <v>163</v>
      </c>
      <c r="G182" s="10">
        <v>43376</v>
      </c>
      <c r="H182" s="10">
        <v>43376</v>
      </c>
      <c r="I182" s="34">
        <v>9</v>
      </c>
      <c r="J182" s="34">
        <v>1467</v>
      </c>
    </row>
    <row r="183" spans="1:10" x14ac:dyDescent="0.25">
      <c r="A183" s="9" t="s">
        <v>198</v>
      </c>
      <c r="B183" s="9">
        <v>253</v>
      </c>
      <c r="C183" s="9" t="s">
        <v>151</v>
      </c>
      <c r="D183" s="14" t="s">
        <v>152</v>
      </c>
      <c r="E183" s="13" t="s">
        <v>12</v>
      </c>
      <c r="F183" s="9">
        <v>34</v>
      </c>
      <c r="G183" s="10">
        <v>43588</v>
      </c>
      <c r="H183" s="10">
        <v>43588</v>
      </c>
      <c r="I183" s="34">
        <v>55</v>
      </c>
      <c r="J183" s="34">
        <v>1870</v>
      </c>
    </row>
    <row r="184" spans="1:10" x14ac:dyDescent="0.25">
      <c r="A184" s="9" t="s">
        <v>198</v>
      </c>
      <c r="B184" s="9">
        <v>254</v>
      </c>
      <c r="C184" s="9" t="s">
        <v>151</v>
      </c>
      <c r="D184" s="14" t="s">
        <v>102</v>
      </c>
      <c r="E184" s="13" t="s">
        <v>4</v>
      </c>
      <c r="F184" s="9">
        <v>1</v>
      </c>
      <c r="G184" s="10">
        <v>42914</v>
      </c>
      <c r="H184" s="10">
        <v>42914</v>
      </c>
      <c r="I184" s="34">
        <v>20</v>
      </c>
      <c r="J184" s="34">
        <v>20</v>
      </c>
    </row>
    <row r="185" spans="1:10" x14ac:dyDescent="0.25">
      <c r="A185" s="9" t="s">
        <v>198</v>
      </c>
      <c r="B185" s="9">
        <v>255</v>
      </c>
      <c r="C185" s="9" t="s">
        <v>151</v>
      </c>
      <c r="D185" s="14" t="s">
        <v>103</v>
      </c>
      <c r="E185" s="13" t="s">
        <v>4</v>
      </c>
      <c r="F185" s="9">
        <v>48</v>
      </c>
      <c r="G185" s="10">
        <v>44406</v>
      </c>
      <c r="H185" s="10">
        <v>44406</v>
      </c>
      <c r="I185" s="34">
        <v>60.18</v>
      </c>
      <c r="J185" s="34">
        <v>2888.64</v>
      </c>
    </row>
    <row r="186" spans="1:10" x14ac:dyDescent="0.25">
      <c r="A186" s="9" t="s">
        <v>198</v>
      </c>
      <c r="B186" s="9">
        <v>256</v>
      </c>
      <c r="C186" s="9" t="s">
        <v>151</v>
      </c>
      <c r="D186" s="14" t="s">
        <v>183</v>
      </c>
      <c r="E186" s="13" t="s">
        <v>4</v>
      </c>
      <c r="F186" s="9">
        <v>44</v>
      </c>
      <c r="G186" s="10">
        <v>43895</v>
      </c>
      <c r="H186" s="10">
        <v>43895</v>
      </c>
      <c r="I186" s="34">
        <v>46.02</v>
      </c>
      <c r="J186" s="34">
        <v>2024.88</v>
      </c>
    </row>
    <row r="187" spans="1:10" x14ac:dyDescent="0.25">
      <c r="A187" s="9" t="s">
        <v>198</v>
      </c>
      <c r="B187" s="9">
        <v>115</v>
      </c>
      <c r="C187" s="9" t="s">
        <v>151</v>
      </c>
      <c r="D187" s="14" t="s">
        <v>186</v>
      </c>
      <c r="E187" s="13" t="s">
        <v>12</v>
      </c>
      <c r="F187" s="9">
        <v>2</v>
      </c>
      <c r="G187" s="10">
        <v>43591</v>
      </c>
      <c r="H187" s="10">
        <v>43591</v>
      </c>
      <c r="I187" s="34">
        <v>195</v>
      </c>
      <c r="J187" s="34">
        <v>390</v>
      </c>
    </row>
    <row r="188" spans="1:10" x14ac:dyDescent="0.25">
      <c r="A188" s="9" t="s">
        <v>198</v>
      </c>
      <c r="B188" s="9">
        <v>257</v>
      </c>
      <c r="C188" s="9" t="s">
        <v>151</v>
      </c>
      <c r="D188" s="14" t="s">
        <v>105</v>
      </c>
      <c r="E188" s="13" t="s">
        <v>4</v>
      </c>
      <c r="F188" s="9">
        <v>0</v>
      </c>
      <c r="G188" s="10">
        <v>43004</v>
      </c>
      <c r="H188" s="10">
        <v>43004</v>
      </c>
      <c r="I188" s="34">
        <v>12.76</v>
      </c>
      <c r="J188" s="34">
        <v>0</v>
      </c>
    </row>
    <row r="189" spans="1:10" x14ac:dyDescent="0.25">
      <c r="A189" s="9" t="s">
        <v>198</v>
      </c>
      <c r="B189" s="9">
        <v>258</v>
      </c>
      <c r="C189" s="9" t="s">
        <v>151</v>
      </c>
      <c r="D189" s="14" t="s">
        <v>104</v>
      </c>
      <c r="E189" s="13" t="s">
        <v>4</v>
      </c>
      <c r="F189" s="9">
        <v>17</v>
      </c>
      <c r="G189" s="10">
        <v>43895</v>
      </c>
      <c r="H189" s="10">
        <v>43895</v>
      </c>
      <c r="I189" s="34">
        <v>15.93</v>
      </c>
      <c r="J189" s="34">
        <v>270.81</v>
      </c>
    </row>
    <row r="190" spans="1:10" x14ac:dyDescent="0.25">
      <c r="A190" s="9" t="s">
        <v>198</v>
      </c>
      <c r="B190" s="9">
        <v>259</v>
      </c>
      <c r="C190" s="9" t="s">
        <v>151</v>
      </c>
      <c r="D190" s="14" t="s">
        <v>169</v>
      </c>
      <c r="E190" s="13" t="s">
        <v>4</v>
      </c>
      <c r="F190" s="9">
        <v>5</v>
      </c>
      <c r="G190" s="10">
        <v>42998</v>
      </c>
      <c r="H190" s="10">
        <v>42998</v>
      </c>
      <c r="I190" s="34">
        <v>61.99</v>
      </c>
      <c r="J190" s="34">
        <v>309.95</v>
      </c>
    </row>
    <row r="191" spans="1:10" x14ac:dyDescent="0.25">
      <c r="A191" s="9" t="s">
        <v>198</v>
      </c>
      <c r="B191" s="9">
        <v>260</v>
      </c>
      <c r="C191" s="9" t="s">
        <v>151</v>
      </c>
      <c r="D191" s="14" t="s">
        <v>110</v>
      </c>
      <c r="E191" s="13" t="s">
        <v>4</v>
      </c>
      <c r="F191" s="9">
        <v>19</v>
      </c>
      <c r="G191" s="10">
        <v>43900</v>
      </c>
      <c r="H191" s="10">
        <v>43900</v>
      </c>
      <c r="I191" s="34">
        <v>5.6050000000000004</v>
      </c>
      <c r="J191" s="34">
        <v>106.495</v>
      </c>
    </row>
    <row r="192" spans="1:10" x14ac:dyDescent="0.25">
      <c r="A192" s="9" t="s">
        <v>198</v>
      </c>
      <c r="B192" s="9">
        <v>261</v>
      </c>
      <c r="C192" s="9" t="s">
        <v>151</v>
      </c>
      <c r="D192" s="14" t="s">
        <v>174</v>
      </c>
      <c r="E192" s="13" t="s">
        <v>4</v>
      </c>
      <c r="F192" s="9">
        <v>0</v>
      </c>
      <c r="G192" s="10">
        <v>43060</v>
      </c>
      <c r="H192" s="10">
        <v>43060</v>
      </c>
      <c r="I192" s="34">
        <v>25</v>
      </c>
      <c r="J192" s="34">
        <v>0</v>
      </c>
    </row>
    <row r="193" spans="1:10" x14ac:dyDescent="0.25">
      <c r="A193" s="9" t="s">
        <v>198</v>
      </c>
      <c r="B193" s="9">
        <v>262</v>
      </c>
      <c r="C193" s="9" t="s">
        <v>151</v>
      </c>
      <c r="D193" s="14" t="s">
        <v>134</v>
      </c>
      <c r="E193" s="13" t="s">
        <v>7</v>
      </c>
      <c r="F193" s="9">
        <v>0</v>
      </c>
      <c r="G193" s="10">
        <v>42992</v>
      </c>
      <c r="H193" s="10">
        <v>42992</v>
      </c>
      <c r="I193" s="34">
        <v>135</v>
      </c>
      <c r="J193" s="34">
        <v>0</v>
      </c>
    </row>
    <row r="194" spans="1:10" x14ac:dyDescent="0.25">
      <c r="A194" s="9" t="s">
        <v>198</v>
      </c>
      <c r="B194" s="9">
        <v>263</v>
      </c>
      <c r="C194" s="9" t="s">
        <v>151</v>
      </c>
      <c r="D194" s="14" t="s">
        <v>107</v>
      </c>
      <c r="E194" s="13" t="s">
        <v>4</v>
      </c>
      <c r="F194" s="9">
        <v>0</v>
      </c>
      <c r="G194" s="10">
        <v>42914</v>
      </c>
      <c r="H194" s="10">
        <v>42914</v>
      </c>
      <c r="I194" s="34">
        <v>50</v>
      </c>
      <c r="J194" s="34">
        <v>0</v>
      </c>
    </row>
    <row r="195" spans="1:10" x14ac:dyDescent="0.25">
      <c r="A195" s="9" t="s">
        <v>198</v>
      </c>
      <c r="B195" s="9">
        <v>301</v>
      </c>
      <c r="C195" s="9" t="s">
        <v>151</v>
      </c>
      <c r="D195" s="14" t="s">
        <v>190</v>
      </c>
      <c r="E195" s="13" t="s">
        <v>4</v>
      </c>
      <c r="F195" s="9">
        <v>27</v>
      </c>
      <c r="G195" s="10">
        <v>43900</v>
      </c>
      <c r="H195" s="10">
        <v>43900</v>
      </c>
      <c r="I195" s="34">
        <v>104.2766</v>
      </c>
      <c r="J195" s="34">
        <v>2815.4682000000003</v>
      </c>
    </row>
    <row r="196" spans="1:10" x14ac:dyDescent="0.25">
      <c r="A196" s="9" t="s">
        <v>198</v>
      </c>
      <c r="B196" s="9">
        <v>302</v>
      </c>
      <c r="C196" s="9" t="s">
        <v>151</v>
      </c>
      <c r="D196" s="14" t="s">
        <v>191</v>
      </c>
      <c r="E196" s="13" t="s">
        <v>4</v>
      </c>
      <c r="F196" s="9">
        <v>24</v>
      </c>
      <c r="G196" s="10">
        <v>43900</v>
      </c>
      <c r="H196" s="10">
        <v>43900</v>
      </c>
      <c r="I196" s="34">
        <v>104.2766</v>
      </c>
      <c r="J196" s="34">
        <v>2502.6383999999998</v>
      </c>
    </row>
    <row r="197" spans="1:10" x14ac:dyDescent="0.25">
      <c r="A197" s="9" t="s">
        <v>198</v>
      </c>
      <c r="B197" s="9">
        <v>264</v>
      </c>
      <c r="C197" s="9" t="s">
        <v>151</v>
      </c>
      <c r="D197" s="14" t="s">
        <v>108</v>
      </c>
      <c r="E197" s="13" t="s">
        <v>4</v>
      </c>
      <c r="F197" s="9">
        <v>19</v>
      </c>
      <c r="G197" s="10">
        <v>43900</v>
      </c>
      <c r="H197" s="10">
        <v>43900</v>
      </c>
      <c r="I197" s="34">
        <v>104.2766</v>
      </c>
      <c r="J197" s="34">
        <v>1981.2554</v>
      </c>
    </row>
    <row r="198" spans="1:10" x14ac:dyDescent="0.25">
      <c r="A198" s="9" t="s">
        <v>198</v>
      </c>
      <c r="B198" s="9">
        <v>265</v>
      </c>
      <c r="C198" s="9" t="s">
        <v>151</v>
      </c>
      <c r="D198" s="14" t="s">
        <v>195</v>
      </c>
      <c r="E198" s="13" t="s">
        <v>4</v>
      </c>
      <c r="F198" s="9">
        <v>36</v>
      </c>
      <c r="G198" s="10">
        <v>43900</v>
      </c>
      <c r="H198" s="10">
        <v>43900</v>
      </c>
      <c r="I198" s="34">
        <v>104.2766</v>
      </c>
      <c r="J198" s="34">
        <v>3753.9576000000002</v>
      </c>
    </row>
    <row r="199" spans="1:10" x14ac:dyDescent="0.25">
      <c r="A199" s="9" t="s">
        <v>198</v>
      </c>
      <c r="B199" s="9">
        <v>266</v>
      </c>
      <c r="C199" s="9" t="s">
        <v>151</v>
      </c>
      <c r="D199" s="14" t="s">
        <v>109</v>
      </c>
      <c r="E199" s="13" t="s">
        <v>4</v>
      </c>
      <c r="F199" s="9">
        <v>31</v>
      </c>
      <c r="G199" s="10">
        <v>43900</v>
      </c>
      <c r="H199" s="10">
        <v>43900</v>
      </c>
      <c r="I199" s="34">
        <v>104.2766</v>
      </c>
      <c r="J199" s="34">
        <v>3232.5745999999999</v>
      </c>
    </row>
    <row r="200" spans="1:10" x14ac:dyDescent="0.25">
      <c r="A200" s="9" t="s">
        <v>198</v>
      </c>
      <c r="B200" s="9">
        <v>267</v>
      </c>
      <c r="C200" s="9" t="s">
        <v>151</v>
      </c>
      <c r="D200" s="14" t="s">
        <v>106</v>
      </c>
      <c r="E200" s="13" t="s">
        <v>4</v>
      </c>
      <c r="F200" s="9">
        <v>9</v>
      </c>
      <c r="G200" s="10">
        <v>44392</v>
      </c>
      <c r="H200" s="10">
        <v>44392</v>
      </c>
      <c r="I200" s="34">
        <v>194.7</v>
      </c>
      <c r="J200" s="34">
        <v>1752.3</v>
      </c>
    </row>
    <row r="201" spans="1:10" x14ac:dyDescent="0.25">
      <c r="A201" s="9" t="s">
        <v>198</v>
      </c>
      <c r="B201" s="9">
        <v>268</v>
      </c>
      <c r="C201" s="9" t="s">
        <v>151</v>
      </c>
      <c r="D201" s="14" t="s">
        <v>156</v>
      </c>
      <c r="E201" s="13" t="s">
        <v>4</v>
      </c>
      <c r="F201" s="9">
        <v>30</v>
      </c>
      <c r="G201" s="10">
        <v>44406</v>
      </c>
      <c r="H201" s="10">
        <v>44406</v>
      </c>
      <c r="I201" s="34">
        <v>14.325200000000001</v>
      </c>
      <c r="J201" s="34">
        <v>429.75600000000003</v>
      </c>
    </row>
    <row r="202" spans="1:10" x14ac:dyDescent="0.25">
      <c r="A202" s="9" t="s">
        <v>198</v>
      </c>
      <c r="B202" s="9">
        <v>269</v>
      </c>
      <c r="C202" s="9" t="s">
        <v>151</v>
      </c>
      <c r="D202" s="14" t="s">
        <v>112</v>
      </c>
      <c r="E202" s="13" t="s">
        <v>4</v>
      </c>
      <c r="F202" s="9">
        <v>0</v>
      </c>
      <c r="G202" s="10">
        <v>42914</v>
      </c>
      <c r="H202" s="10">
        <v>42914</v>
      </c>
      <c r="I202" s="34">
        <v>2124</v>
      </c>
      <c r="J202" s="34">
        <v>0</v>
      </c>
    </row>
    <row r="203" spans="1:10" x14ac:dyDescent="0.25">
      <c r="A203" s="9" t="s">
        <v>198</v>
      </c>
      <c r="B203" s="9">
        <v>270</v>
      </c>
      <c r="C203" s="9" t="s">
        <v>151</v>
      </c>
      <c r="D203" s="14" t="s">
        <v>111</v>
      </c>
      <c r="E203" s="13" t="s">
        <v>4</v>
      </c>
      <c r="F203" s="9">
        <v>306</v>
      </c>
      <c r="G203" s="10">
        <v>44384</v>
      </c>
      <c r="H203" s="10">
        <v>44384</v>
      </c>
      <c r="I203" s="34">
        <v>59</v>
      </c>
      <c r="J203" s="34">
        <v>18054</v>
      </c>
    </row>
    <row r="204" spans="1:10" x14ac:dyDescent="0.25">
      <c r="A204" s="9" t="s">
        <v>198</v>
      </c>
      <c r="B204" s="9">
        <v>271</v>
      </c>
      <c r="C204" s="9" t="s">
        <v>151</v>
      </c>
      <c r="D204" s="14" t="s">
        <v>113</v>
      </c>
      <c r="E204" s="13" t="s">
        <v>4</v>
      </c>
      <c r="F204" s="9">
        <v>11</v>
      </c>
      <c r="G204" s="10">
        <v>43895</v>
      </c>
      <c r="H204" s="10">
        <v>43895</v>
      </c>
      <c r="I204" s="34">
        <v>16.52</v>
      </c>
      <c r="J204" s="34">
        <v>181.72</v>
      </c>
    </row>
    <row r="205" spans="1:10" x14ac:dyDescent="0.25">
      <c r="A205" s="9" t="s">
        <v>198</v>
      </c>
      <c r="B205" s="9">
        <v>272</v>
      </c>
      <c r="C205" s="9" t="s">
        <v>151</v>
      </c>
      <c r="D205" s="14" t="s">
        <v>114</v>
      </c>
      <c r="E205" s="13" t="s">
        <v>4</v>
      </c>
      <c r="F205" s="9">
        <v>112</v>
      </c>
      <c r="G205" s="10">
        <v>42914</v>
      </c>
      <c r="H205" s="10">
        <v>42914</v>
      </c>
      <c r="I205" s="34">
        <v>4.01</v>
      </c>
      <c r="J205" s="34">
        <v>449.12</v>
      </c>
    </row>
    <row r="206" spans="1:10" x14ac:dyDescent="0.25">
      <c r="A206" s="9" t="s">
        <v>198</v>
      </c>
      <c r="B206" s="9">
        <v>273</v>
      </c>
      <c r="C206" s="9" t="s">
        <v>151</v>
      </c>
      <c r="D206" s="14" t="s">
        <v>181</v>
      </c>
      <c r="E206" s="13" t="s">
        <v>26</v>
      </c>
      <c r="F206" s="9">
        <v>1</v>
      </c>
      <c r="G206" s="10">
        <v>43570</v>
      </c>
      <c r="H206" s="10">
        <v>43570</v>
      </c>
      <c r="I206" s="34">
        <v>188.8</v>
      </c>
      <c r="J206" s="34">
        <v>188.8</v>
      </c>
    </row>
    <row r="207" spans="1:10" x14ac:dyDescent="0.25">
      <c r="A207" s="9" t="s">
        <v>198</v>
      </c>
      <c r="B207" s="9">
        <v>274</v>
      </c>
      <c r="C207" s="9" t="s">
        <v>151</v>
      </c>
      <c r="D207" s="14" t="s">
        <v>115</v>
      </c>
      <c r="E207" s="13" t="s">
        <v>4</v>
      </c>
      <c r="F207" s="9">
        <v>34</v>
      </c>
      <c r="G207" s="10">
        <v>42914</v>
      </c>
      <c r="H207" s="10">
        <v>42914</v>
      </c>
      <c r="I207" s="34">
        <v>11.8</v>
      </c>
      <c r="J207" s="34">
        <v>401.20000000000005</v>
      </c>
    </row>
    <row r="208" spans="1:10" x14ac:dyDescent="0.25">
      <c r="A208" s="9" t="s">
        <v>198</v>
      </c>
      <c r="B208" s="9">
        <v>275</v>
      </c>
      <c r="C208" s="9" t="s">
        <v>151</v>
      </c>
      <c r="D208" s="14" t="s">
        <v>253</v>
      </c>
      <c r="E208" s="13" t="s">
        <v>12</v>
      </c>
      <c r="F208" s="9">
        <v>201</v>
      </c>
      <c r="G208" s="17">
        <v>43977</v>
      </c>
      <c r="H208" s="17">
        <v>43977</v>
      </c>
      <c r="I208" s="34">
        <v>47.2</v>
      </c>
      <c r="J208" s="34">
        <v>9487.2000000000007</v>
      </c>
    </row>
    <row r="209" spans="1:10" x14ac:dyDescent="0.25">
      <c r="A209" s="9" t="s">
        <v>198</v>
      </c>
      <c r="B209" s="18">
        <v>317</v>
      </c>
      <c r="C209" s="9" t="s">
        <v>151</v>
      </c>
      <c r="D209" s="19" t="s">
        <v>254</v>
      </c>
      <c r="E209" s="40" t="s">
        <v>12</v>
      </c>
      <c r="F209" s="9">
        <v>200</v>
      </c>
      <c r="G209" s="10">
        <v>44384</v>
      </c>
      <c r="H209" s="10">
        <v>44384</v>
      </c>
      <c r="I209" s="34">
        <v>43.66</v>
      </c>
      <c r="J209" s="34">
        <v>8732</v>
      </c>
    </row>
    <row r="210" spans="1:10" x14ac:dyDescent="0.25">
      <c r="A210" s="9" t="s">
        <v>198</v>
      </c>
      <c r="B210" s="9">
        <v>276</v>
      </c>
      <c r="C210" s="9" t="s">
        <v>151</v>
      </c>
      <c r="D210" s="14" t="s">
        <v>116</v>
      </c>
      <c r="E210" s="13" t="s">
        <v>4</v>
      </c>
      <c r="F210" s="9">
        <v>10</v>
      </c>
      <c r="G210" s="10">
        <v>43900</v>
      </c>
      <c r="H210" s="10">
        <v>43900</v>
      </c>
      <c r="I210" s="34">
        <v>46.291400000000003</v>
      </c>
      <c r="J210" s="34">
        <v>462.91400000000004</v>
      </c>
    </row>
    <row r="211" spans="1:10" x14ac:dyDescent="0.25">
      <c r="A211" s="9" t="s">
        <v>198</v>
      </c>
      <c r="B211" s="9">
        <v>277</v>
      </c>
      <c r="C211" s="9" t="s">
        <v>151</v>
      </c>
      <c r="D211" s="14" t="s">
        <v>117</v>
      </c>
      <c r="E211" s="13" t="s">
        <v>4</v>
      </c>
      <c r="F211" s="16">
        <v>1593</v>
      </c>
      <c r="G211" s="10">
        <v>43588</v>
      </c>
      <c r="H211" s="10">
        <v>43588</v>
      </c>
      <c r="I211" s="35">
        <v>5</v>
      </c>
      <c r="J211" s="35">
        <v>7965</v>
      </c>
    </row>
    <row r="212" spans="1:10" x14ac:dyDescent="0.25">
      <c r="A212" s="9" t="s">
        <v>198</v>
      </c>
      <c r="B212" s="9">
        <v>278</v>
      </c>
      <c r="C212" s="9" t="s">
        <v>151</v>
      </c>
      <c r="D212" s="14" t="s">
        <v>118</v>
      </c>
      <c r="E212" s="13" t="s">
        <v>4</v>
      </c>
      <c r="F212" s="16">
        <v>450</v>
      </c>
      <c r="G212" s="10">
        <v>41818</v>
      </c>
      <c r="H212" s="10">
        <v>41818</v>
      </c>
      <c r="I212" s="37">
        <v>5.8</v>
      </c>
      <c r="J212" s="38">
        <v>2610</v>
      </c>
    </row>
    <row r="213" spans="1:10" x14ac:dyDescent="0.25">
      <c r="A213" s="9" t="s">
        <v>198</v>
      </c>
      <c r="B213" s="9">
        <v>279</v>
      </c>
      <c r="C213" s="9" t="s">
        <v>151</v>
      </c>
      <c r="D213" s="14" t="s">
        <v>221</v>
      </c>
      <c r="E213" s="13" t="s">
        <v>13</v>
      </c>
      <c r="F213" s="16">
        <v>3</v>
      </c>
      <c r="G213" s="10">
        <v>44406</v>
      </c>
      <c r="H213" s="10">
        <v>44406</v>
      </c>
      <c r="I213" s="37">
        <v>549.99749999999995</v>
      </c>
      <c r="J213" s="38">
        <v>1649.9924999999998</v>
      </c>
    </row>
    <row r="214" spans="1:10" x14ac:dyDescent="0.25">
      <c r="A214" s="9" t="s">
        <v>198</v>
      </c>
      <c r="B214" s="9">
        <v>280</v>
      </c>
      <c r="C214" s="9" t="s">
        <v>151</v>
      </c>
      <c r="D214" s="14" t="s">
        <v>119</v>
      </c>
      <c r="E214" s="13" t="s">
        <v>4</v>
      </c>
      <c r="F214" s="16">
        <v>23</v>
      </c>
      <c r="G214" s="10">
        <v>44426</v>
      </c>
      <c r="H214" s="10">
        <v>44426</v>
      </c>
      <c r="I214" s="37">
        <v>153.4</v>
      </c>
      <c r="J214" s="38">
        <v>3528.2000000000003</v>
      </c>
    </row>
    <row r="215" spans="1:10" x14ac:dyDescent="0.25">
      <c r="A215" s="9" t="s">
        <v>198</v>
      </c>
      <c r="B215" s="9">
        <v>281</v>
      </c>
      <c r="C215" s="9" t="s">
        <v>151</v>
      </c>
      <c r="D215" s="14" t="s">
        <v>120</v>
      </c>
      <c r="E215" s="13" t="s">
        <v>4</v>
      </c>
      <c r="F215" s="16">
        <v>15</v>
      </c>
      <c r="G215" s="10">
        <v>44412</v>
      </c>
      <c r="H215" s="10">
        <v>44412</v>
      </c>
      <c r="I215" s="37">
        <v>99.12</v>
      </c>
      <c r="J215" s="38">
        <v>1486.8000000000002</v>
      </c>
    </row>
    <row r="216" spans="1:10" x14ac:dyDescent="0.25">
      <c r="A216" s="9" t="s">
        <v>198</v>
      </c>
      <c r="B216" s="9">
        <v>282</v>
      </c>
      <c r="C216" s="9" t="s">
        <v>151</v>
      </c>
      <c r="D216" s="14" t="s">
        <v>177</v>
      </c>
      <c r="E216" s="13" t="s">
        <v>4</v>
      </c>
      <c r="F216" s="16">
        <v>1</v>
      </c>
      <c r="G216" s="10">
        <v>43095</v>
      </c>
      <c r="H216" s="10">
        <v>43095</v>
      </c>
      <c r="I216" s="37">
        <v>2595</v>
      </c>
      <c r="J216" s="38">
        <v>2595</v>
      </c>
    </row>
    <row r="217" spans="1:10" x14ac:dyDescent="0.25">
      <c r="A217" s="9" t="s">
        <v>198</v>
      </c>
      <c r="B217" s="9">
        <v>283</v>
      </c>
      <c r="C217" s="9" t="s">
        <v>151</v>
      </c>
      <c r="D217" s="14" t="s">
        <v>264</v>
      </c>
      <c r="E217" s="13" t="s">
        <v>13</v>
      </c>
      <c r="F217" s="16">
        <v>20</v>
      </c>
      <c r="G217" s="10">
        <v>42905</v>
      </c>
      <c r="H217" s="10">
        <v>42905</v>
      </c>
      <c r="I217" s="37">
        <v>177</v>
      </c>
      <c r="J217" s="38">
        <v>3540</v>
      </c>
    </row>
    <row r="218" spans="1:10" x14ac:dyDescent="0.25">
      <c r="A218" s="9" t="s">
        <v>198</v>
      </c>
      <c r="B218" s="9">
        <v>286</v>
      </c>
      <c r="C218" s="9" t="s">
        <v>151</v>
      </c>
      <c r="D218" s="14" t="s">
        <v>265</v>
      </c>
      <c r="E218" s="13" t="s">
        <v>13</v>
      </c>
      <c r="F218" s="16">
        <v>20</v>
      </c>
      <c r="G218" s="10">
        <v>42905</v>
      </c>
      <c r="H218" s="10">
        <v>42905</v>
      </c>
      <c r="I218" s="37">
        <v>177</v>
      </c>
      <c r="J218" s="38">
        <v>3540</v>
      </c>
    </row>
    <row r="219" spans="1:10" x14ac:dyDescent="0.25">
      <c r="A219" s="9" t="s">
        <v>198</v>
      </c>
      <c r="B219" s="9">
        <v>284</v>
      </c>
      <c r="C219" s="9" t="s">
        <v>151</v>
      </c>
      <c r="D219" s="14" t="s">
        <v>266</v>
      </c>
      <c r="E219" s="13" t="s">
        <v>13</v>
      </c>
      <c r="F219" s="16">
        <v>20</v>
      </c>
      <c r="G219" s="10">
        <v>42905</v>
      </c>
      <c r="H219" s="10">
        <v>42905</v>
      </c>
      <c r="I219" s="37">
        <v>177</v>
      </c>
      <c r="J219" s="38">
        <v>3540</v>
      </c>
    </row>
    <row r="220" spans="1:10" x14ac:dyDescent="0.25">
      <c r="A220" s="9" t="s">
        <v>198</v>
      </c>
      <c r="B220" s="9">
        <v>285</v>
      </c>
      <c r="C220" s="9" t="s">
        <v>151</v>
      </c>
      <c r="D220" s="14" t="s">
        <v>267</v>
      </c>
      <c r="E220" s="13" t="s">
        <v>4</v>
      </c>
      <c r="F220" s="16">
        <v>30</v>
      </c>
      <c r="G220" s="10">
        <v>43570</v>
      </c>
      <c r="H220" s="10">
        <v>43570</v>
      </c>
      <c r="I220" s="37">
        <v>290.27999999999997</v>
      </c>
      <c r="J220" s="38">
        <v>8708.4</v>
      </c>
    </row>
    <row r="221" spans="1:10" x14ac:dyDescent="0.25">
      <c r="A221" s="9" t="s">
        <v>198</v>
      </c>
      <c r="B221" s="9">
        <v>287</v>
      </c>
      <c r="C221" s="9" t="s">
        <v>151</v>
      </c>
      <c r="D221" s="14" t="s">
        <v>178</v>
      </c>
      <c r="E221" s="13" t="s">
        <v>12</v>
      </c>
      <c r="F221" s="16">
        <v>86</v>
      </c>
      <c r="G221" s="10">
        <v>43595</v>
      </c>
      <c r="H221" s="10">
        <v>43595</v>
      </c>
      <c r="I221" s="37">
        <v>14.6</v>
      </c>
      <c r="J221" s="38">
        <v>1255.5999999999999</v>
      </c>
    </row>
    <row r="222" spans="1:10" x14ac:dyDescent="0.25">
      <c r="A222" s="9" t="s">
        <v>198</v>
      </c>
      <c r="B222" s="18">
        <v>312</v>
      </c>
      <c r="C222" s="9" t="s">
        <v>151</v>
      </c>
      <c r="D222" s="19" t="s">
        <v>227</v>
      </c>
      <c r="E222" s="40" t="s">
        <v>4</v>
      </c>
      <c r="F222" s="16">
        <v>3</v>
      </c>
      <c r="G222" s="17">
        <v>44385</v>
      </c>
      <c r="H222" s="17">
        <v>44385</v>
      </c>
      <c r="I222" s="37">
        <v>2212.5</v>
      </c>
      <c r="J222" s="38">
        <v>6637.5</v>
      </c>
    </row>
    <row r="223" spans="1:10" x14ac:dyDescent="0.25">
      <c r="A223" s="9" t="s">
        <v>198</v>
      </c>
      <c r="B223" s="9">
        <v>288</v>
      </c>
      <c r="C223" s="9" t="s">
        <v>151</v>
      </c>
      <c r="D223" s="14" t="s">
        <v>121</v>
      </c>
      <c r="E223" s="13" t="s">
        <v>4</v>
      </c>
      <c r="F223" s="16">
        <v>20</v>
      </c>
      <c r="G223" s="10">
        <v>44392</v>
      </c>
      <c r="H223" s="10">
        <v>44392</v>
      </c>
      <c r="I223" s="37">
        <v>25.96</v>
      </c>
      <c r="J223" s="38">
        <v>519.20000000000005</v>
      </c>
    </row>
    <row r="224" spans="1:10" x14ac:dyDescent="0.25">
      <c r="A224" s="9" t="s">
        <v>198</v>
      </c>
      <c r="B224" s="9">
        <v>289</v>
      </c>
      <c r="C224" s="9" t="s">
        <v>151</v>
      </c>
      <c r="D224" s="14" t="s">
        <v>123</v>
      </c>
      <c r="E224" s="13" t="s">
        <v>4</v>
      </c>
      <c r="F224" s="16">
        <v>11</v>
      </c>
      <c r="G224" s="10">
        <v>43248</v>
      </c>
      <c r="H224" s="10">
        <v>43248</v>
      </c>
      <c r="I224" s="37">
        <v>57.63</v>
      </c>
      <c r="J224" s="38">
        <v>633.93000000000006</v>
      </c>
    </row>
    <row r="225" spans="1:10" x14ac:dyDescent="0.25">
      <c r="A225" s="9" t="s">
        <v>198</v>
      </c>
      <c r="B225" s="9">
        <v>290</v>
      </c>
      <c r="C225" s="9" t="s">
        <v>151</v>
      </c>
      <c r="D225" s="14" t="s">
        <v>122</v>
      </c>
      <c r="E225" s="13" t="s">
        <v>4</v>
      </c>
      <c r="F225" s="16">
        <v>0</v>
      </c>
      <c r="G225" s="10">
        <v>43971</v>
      </c>
      <c r="H225" s="10">
        <v>43971</v>
      </c>
      <c r="I225" s="37">
        <v>53.1</v>
      </c>
      <c r="J225" s="38">
        <v>0</v>
      </c>
    </row>
    <row r="226" spans="1:10" x14ac:dyDescent="0.25">
      <c r="A226" s="9" t="s">
        <v>198</v>
      </c>
      <c r="B226" s="9">
        <v>291</v>
      </c>
      <c r="C226" s="9" t="s">
        <v>151</v>
      </c>
      <c r="D226" s="14" t="s">
        <v>189</v>
      </c>
      <c r="E226" s="13" t="s">
        <v>4</v>
      </c>
      <c r="F226" s="16">
        <v>20</v>
      </c>
      <c r="G226" s="10">
        <v>43900</v>
      </c>
      <c r="H226" s="10">
        <v>43900</v>
      </c>
      <c r="I226" s="37">
        <v>81.42</v>
      </c>
      <c r="J226" s="38">
        <v>1628.4</v>
      </c>
    </row>
    <row r="227" spans="1:10" x14ac:dyDescent="0.25">
      <c r="A227" s="9" t="s">
        <v>198</v>
      </c>
      <c r="B227" s="9">
        <v>292</v>
      </c>
      <c r="C227" s="9" t="s">
        <v>151</v>
      </c>
      <c r="D227" s="14" t="s">
        <v>127</v>
      </c>
      <c r="E227" s="13" t="s">
        <v>12</v>
      </c>
      <c r="F227" s="16">
        <v>1131</v>
      </c>
      <c r="G227" s="10">
        <v>41818</v>
      </c>
      <c r="H227" s="10">
        <v>41818</v>
      </c>
      <c r="I227" s="37">
        <v>81.42</v>
      </c>
      <c r="J227" s="38">
        <v>92086.02</v>
      </c>
    </row>
    <row r="228" spans="1:10" x14ac:dyDescent="0.25">
      <c r="A228" s="9" t="s">
        <v>198</v>
      </c>
      <c r="B228" s="9">
        <v>293</v>
      </c>
      <c r="C228" s="9" t="s">
        <v>151</v>
      </c>
      <c r="D228" s="14" t="s">
        <v>125</v>
      </c>
      <c r="E228" s="13" t="s">
        <v>12</v>
      </c>
      <c r="F228" s="16">
        <v>85</v>
      </c>
      <c r="G228" s="10">
        <v>43586</v>
      </c>
      <c r="H228" s="10">
        <v>43586</v>
      </c>
      <c r="I228" s="37">
        <v>30</v>
      </c>
      <c r="J228" s="38">
        <v>2550</v>
      </c>
    </row>
    <row r="229" spans="1:10" x14ac:dyDescent="0.25">
      <c r="A229" s="9" t="s">
        <v>198</v>
      </c>
      <c r="B229" s="9">
        <v>294</v>
      </c>
      <c r="C229" s="9" t="s">
        <v>151</v>
      </c>
      <c r="D229" s="14" t="s">
        <v>126</v>
      </c>
      <c r="E229" s="13" t="s">
        <v>12</v>
      </c>
      <c r="F229" s="16">
        <v>270</v>
      </c>
      <c r="G229" s="10">
        <v>41818</v>
      </c>
      <c r="H229" s="10">
        <v>41818</v>
      </c>
      <c r="I229" s="37">
        <v>48.97</v>
      </c>
      <c r="J229" s="38">
        <v>13221.9</v>
      </c>
    </row>
    <row r="230" spans="1:10" x14ac:dyDescent="0.25">
      <c r="A230" s="9" t="s">
        <v>198</v>
      </c>
      <c r="B230" s="9">
        <v>295</v>
      </c>
      <c r="C230" s="9" t="s">
        <v>151</v>
      </c>
      <c r="D230" s="14" t="s">
        <v>179</v>
      </c>
      <c r="E230" s="13" t="s">
        <v>12</v>
      </c>
      <c r="F230" s="16">
        <v>40</v>
      </c>
      <c r="G230" s="10">
        <v>43588</v>
      </c>
      <c r="H230" s="10">
        <v>43588</v>
      </c>
      <c r="I230" s="37">
        <v>54</v>
      </c>
      <c r="J230" s="38">
        <v>2160</v>
      </c>
    </row>
    <row r="231" spans="1:10" x14ac:dyDescent="0.25">
      <c r="A231" s="9" t="s">
        <v>198</v>
      </c>
      <c r="B231" s="9">
        <v>296</v>
      </c>
      <c r="C231" s="9" t="s">
        <v>151</v>
      </c>
      <c r="D231" s="14" t="s">
        <v>171</v>
      </c>
      <c r="E231" s="13" t="s">
        <v>138</v>
      </c>
      <c r="F231" s="16">
        <v>1</v>
      </c>
      <c r="G231" s="10">
        <v>43019</v>
      </c>
      <c r="H231" s="10">
        <v>43019</v>
      </c>
      <c r="I231" s="37">
        <v>300</v>
      </c>
      <c r="J231" s="38">
        <v>300</v>
      </c>
    </row>
    <row r="232" spans="1:10" x14ac:dyDescent="0.25">
      <c r="A232" s="9" t="s">
        <v>198</v>
      </c>
      <c r="B232" s="9">
        <v>297</v>
      </c>
      <c r="C232" s="9" t="s">
        <v>151</v>
      </c>
      <c r="D232" s="14" t="s">
        <v>128</v>
      </c>
      <c r="E232" s="13" t="s">
        <v>4</v>
      </c>
      <c r="F232" s="16">
        <v>0</v>
      </c>
      <c r="G232" s="10">
        <v>43977</v>
      </c>
      <c r="H232" s="10">
        <v>43977</v>
      </c>
      <c r="I232" s="37">
        <v>292.52</v>
      </c>
      <c r="J232" s="38">
        <v>0</v>
      </c>
    </row>
    <row r="233" spans="1:10" x14ac:dyDescent="0.25">
      <c r="A233" s="9" t="s">
        <v>198</v>
      </c>
      <c r="B233" s="9">
        <v>298</v>
      </c>
      <c r="C233" s="9" t="s">
        <v>151</v>
      </c>
      <c r="D233" s="14" t="s">
        <v>129</v>
      </c>
      <c r="E233" s="13" t="s">
        <v>4</v>
      </c>
      <c r="F233" s="16">
        <v>0</v>
      </c>
      <c r="G233" s="10">
        <v>43173</v>
      </c>
      <c r="H233" s="10">
        <v>43173</v>
      </c>
      <c r="I233" s="37">
        <v>23</v>
      </c>
      <c r="J233" s="38">
        <v>0</v>
      </c>
    </row>
    <row r="234" spans="1:10" x14ac:dyDescent="0.25">
      <c r="A234" s="18" t="s">
        <v>198</v>
      </c>
      <c r="B234" s="9">
        <v>299</v>
      </c>
      <c r="C234" s="9" t="s">
        <v>151</v>
      </c>
      <c r="D234" s="14" t="s">
        <v>130</v>
      </c>
      <c r="E234" s="13" t="s">
        <v>7</v>
      </c>
      <c r="F234" s="16">
        <v>0</v>
      </c>
      <c r="G234" s="10">
        <v>42956</v>
      </c>
      <c r="H234" s="10">
        <v>42956</v>
      </c>
      <c r="I234" s="37">
        <v>90</v>
      </c>
      <c r="J234" s="38">
        <v>0</v>
      </c>
    </row>
    <row r="235" spans="1:10" x14ac:dyDescent="0.25">
      <c r="A235" s="18" t="s">
        <v>198</v>
      </c>
      <c r="B235" s="9">
        <v>300</v>
      </c>
      <c r="C235" s="9" t="s">
        <v>151</v>
      </c>
      <c r="D235" s="14" t="s">
        <v>135</v>
      </c>
      <c r="E235" s="13" t="s">
        <v>4</v>
      </c>
      <c r="F235" s="16">
        <v>15</v>
      </c>
      <c r="G235" s="10">
        <v>43977</v>
      </c>
      <c r="H235" s="10">
        <v>43977</v>
      </c>
      <c r="I235" s="37">
        <v>161.66</v>
      </c>
      <c r="J235" s="38">
        <v>2424.9</v>
      </c>
    </row>
    <row r="236" spans="1:10" x14ac:dyDescent="0.25">
      <c r="A236" s="18" t="s">
        <v>199</v>
      </c>
      <c r="B236" s="18">
        <v>333</v>
      </c>
      <c r="C236" s="9" t="s">
        <v>151</v>
      </c>
      <c r="D236" s="19" t="s">
        <v>268</v>
      </c>
      <c r="E236" s="40" t="s">
        <v>4</v>
      </c>
      <c r="F236" s="16">
        <v>1</v>
      </c>
      <c r="G236" s="17">
        <v>44426</v>
      </c>
      <c r="H236" s="17">
        <v>44426</v>
      </c>
      <c r="I236" s="37">
        <v>1121</v>
      </c>
      <c r="J236" s="38">
        <v>1121</v>
      </c>
    </row>
    <row r="237" spans="1:10" x14ac:dyDescent="0.25">
      <c r="A237" s="18" t="s">
        <v>198</v>
      </c>
      <c r="B237" s="18">
        <v>332</v>
      </c>
      <c r="C237" s="9" t="s">
        <v>151</v>
      </c>
      <c r="D237" s="19" t="s">
        <v>269</v>
      </c>
      <c r="E237" s="40" t="s">
        <v>4</v>
      </c>
      <c r="F237" s="16">
        <v>18</v>
      </c>
      <c r="G237" s="17">
        <v>44426</v>
      </c>
      <c r="H237" s="17">
        <v>44426</v>
      </c>
      <c r="I237" s="37">
        <v>678.5</v>
      </c>
      <c r="J237" s="38">
        <v>12213</v>
      </c>
    </row>
    <row r="238" spans="1:10" x14ac:dyDescent="0.25">
      <c r="A238" s="18" t="s">
        <v>198</v>
      </c>
      <c r="B238" s="18">
        <v>323</v>
      </c>
      <c r="C238" s="9" t="s">
        <v>151</v>
      </c>
      <c r="D238" s="19" t="s">
        <v>255</v>
      </c>
      <c r="E238" s="40" t="s">
        <v>4</v>
      </c>
      <c r="F238" s="16">
        <v>10</v>
      </c>
      <c r="G238" s="17">
        <v>44406</v>
      </c>
      <c r="H238" s="17">
        <v>44406</v>
      </c>
      <c r="I238" s="37">
        <v>194.7</v>
      </c>
      <c r="J238" s="38">
        <v>1947</v>
      </c>
    </row>
    <row r="239" spans="1:10" ht="15.75" x14ac:dyDescent="0.25">
      <c r="A239" s="18"/>
      <c r="B239" s="18"/>
      <c r="C239" s="18"/>
      <c r="D239" s="19"/>
      <c r="E239" s="15"/>
      <c r="F239" s="16"/>
      <c r="G239" s="17"/>
      <c r="H239" s="17"/>
      <c r="I239" s="37"/>
      <c r="J239" s="42">
        <v>1770116.8417999998</v>
      </c>
    </row>
    <row r="240" spans="1:10" ht="18.75" x14ac:dyDescent="0.3">
      <c r="A240" s="11" t="s">
        <v>157</v>
      </c>
      <c r="B240" s="11"/>
      <c r="C240" s="11"/>
      <c r="D240" s="11"/>
      <c r="E240" s="11"/>
      <c r="F240" s="11"/>
      <c r="G240" s="27" t="s">
        <v>158</v>
      </c>
      <c r="H240" s="22"/>
      <c r="J240"/>
    </row>
    <row r="241" spans="1:9" ht="18.75" x14ac:dyDescent="0.3">
      <c r="A241" s="11"/>
      <c r="B241" s="11"/>
      <c r="C241" s="11"/>
      <c r="D241" s="11"/>
      <c r="E241" s="11"/>
      <c r="F241" s="11"/>
      <c r="G241" s="27"/>
      <c r="H241" s="22"/>
      <c r="I241" s="36"/>
    </row>
    <row r="242" spans="1:9" ht="18.75" x14ac:dyDescent="0.3">
      <c r="A242" s="11"/>
      <c r="B242" s="11"/>
      <c r="C242" s="11"/>
      <c r="D242" s="11"/>
      <c r="E242" s="11"/>
      <c r="F242" s="11"/>
      <c r="G242" s="27"/>
      <c r="H242" s="22"/>
      <c r="I242" s="36"/>
    </row>
    <row r="243" spans="1:9" ht="18.75" x14ac:dyDescent="0.3">
      <c r="A243" s="12" t="s">
        <v>159</v>
      </c>
      <c r="B243" s="11"/>
      <c r="C243" s="11"/>
      <c r="D243" s="12"/>
      <c r="E243" s="11"/>
      <c r="F243" s="11"/>
      <c r="G243" s="28" t="s">
        <v>160</v>
      </c>
      <c r="H243" s="22"/>
      <c r="I243" s="36"/>
    </row>
    <row r="244" spans="1:9" ht="18.75" x14ac:dyDescent="0.3">
      <c r="A244" s="11" t="s">
        <v>161</v>
      </c>
      <c r="B244" s="11"/>
      <c r="C244" s="11"/>
      <c r="D244" s="11"/>
      <c r="E244" s="11"/>
      <c r="F244" s="11"/>
      <c r="G244" s="27" t="s">
        <v>162</v>
      </c>
      <c r="H244" s="22"/>
      <c r="I244" s="36"/>
    </row>
    <row r="245" spans="1:9" ht="18.75" x14ac:dyDescent="0.3">
      <c r="A245" s="11"/>
      <c r="B245" s="11"/>
      <c r="C245" s="11"/>
      <c r="D245" s="11"/>
      <c r="E245" s="11"/>
      <c r="F245" s="11"/>
      <c r="G245" s="27"/>
      <c r="H245" s="23"/>
      <c r="I245" s="36"/>
    </row>
    <row r="246" spans="1:9" ht="18.75" x14ac:dyDescent="0.3">
      <c r="A246" s="11"/>
      <c r="B246" s="11"/>
      <c r="C246" s="11"/>
      <c r="D246" s="11"/>
      <c r="E246" s="11"/>
      <c r="F246" s="11"/>
      <c r="G246" s="27"/>
      <c r="H246" s="23"/>
      <c r="I246" s="36"/>
    </row>
    <row r="247" spans="1:9" ht="18.75" x14ac:dyDescent="0.3">
      <c r="A247" s="11"/>
      <c r="B247" s="11"/>
      <c r="C247" s="11"/>
      <c r="D247" s="11"/>
      <c r="E247" s="11"/>
      <c r="F247" s="11"/>
      <c r="G247" s="27"/>
      <c r="H247" s="23"/>
      <c r="I247" s="36"/>
    </row>
    <row r="248" spans="1:9" ht="18.75" x14ac:dyDescent="0.3">
      <c r="A248" s="161" t="s">
        <v>206</v>
      </c>
      <c r="B248" s="161"/>
      <c r="C248" s="161"/>
      <c r="D248" s="161"/>
      <c r="E248" s="161"/>
      <c r="F248" s="161"/>
      <c r="G248" s="161"/>
      <c r="H248" s="161"/>
      <c r="I248" s="161"/>
    </row>
    <row r="249" spans="1:9" ht="18.75" x14ac:dyDescent="0.3">
      <c r="A249" s="162" t="s">
        <v>207</v>
      </c>
      <c r="B249" s="162"/>
      <c r="C249" s="162"/>
      <c r="D249" s="162"/>
      <c r="E249" s="162"/>
      <c r="F249" s="162"/>
      <c r="G249" s="162"/>
      <c r="H249" s="162"/>
      <c r="I249" s="162"/>
    </row>
  </sheetData>
  <mergeCells count="6">
    <mergeCell ref="A249:I249"/>
    <mergeCell ref="A2:I2"/>
    <mergeCell ref="A3:I3"/>
    <mergeCell ref="A4:I4"/>
    <mergeCell ref="A5:I5"/>
    <mergeCell ref="A248:I248"/>
  </mergeCells>
  <conditionalFormatting sqref="F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G8:H17 G19:H23 G25:H29 G31:H38 G40:H72 G74:H96 G98:H99 G125:H132 G134:H179 G222:H227 G230:H233">
    <cfRule type="cellIs" dxfId="79" priority="3" stopIfTrue="1" operator="equal">
      <formula>"solicitar material"</formula>
    </cfRule>
  </conditionalFormatting>
  <conditionalFormatting sqref="G101:H123">
    <cfRule type="cellIs" dxfId="78" priority="2" stopIfTrue="1" operator="equal">
      <formula>"solicitar material"</formula>
    </cfRule>
  </conditionalFormatting>
  <conditionalFormatting sqref="G181:H220">
    <cfRule type="cellIs" dxfId="77" priority="1" stopIfTrue="1" operator="equal">
      <formula>"solicitar material"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211"/>
  <sheetViews>
    <sheetView zoomScale="39" workbookViewId="0">
      <selection activeCell="A111" sqref="A111"/>
    </sheetView>
  </sheetViews>
  <sheetFormatPr baseColWidth="10" defaultColWidth="14.85546875" defaultRowHeight="15" x14ac:dyDescent="0.25"/>
  <cols>
    <col min="1" max="1" width="4.42578125" style="92" customWidth="1"/>
    <col min="2" max="2" width="14.5703125" style="6" customWidth="1"/>
    <col min="3" max="3" width="11.85546875" style="6" hidden="1" customWidth="1"/>
    <col min="4" max="4" width="18.5703125" hidden="1" customWidth="1"/>
    <col min="5" max="5" width="54.5703125" style="6" customWidth="1"/>
    <col min="6" max="6" width="11.85546875" style="6" bestFit="1" customWidth="1"/>
    <col min="7" max="7" width="14.5703125" style="6" bestFit="1" customWidth="1"/>
    <col min="8" max="8" width="14.5703125" style="6" customWidth="1"/>
    <col min="9" max="9" width="45.28515625" style="6" customWidth="1"/>
    <col min="10" max="10" width="16" style="6" customWidth="1"/>
    <col min="11" max="11" width="23.42578125" style="29" customWidth="1"/>
    <col min="12" max="12" width="18.85546875" style="24" customWidth="1"/>
    <col min="13" max="13" width="19.42578125" style="31" customWidth="1"/>
    <col min="14" max="106" width="14.85546875" style="92"/>
  </cols>
  <sheetData>
    <row r="1" spans="1:106" s="92" customFormat="1" ht="21" x14ac:dyDescent="0.35">
      <c r="B1" s="95"/>
      <c r="C1" s="95"/>
      <c r="D1" s="96"/>
      <c r="E1" s="95"/>
      <c r="F1" s="95"/>
      <c r="G1" s="95"/>
      <c r="H1" s="95"/>
      <c r="I1" s="95"/>
      <c r="J1" s="95"/>
      <c r="K1" s="97"/>
      <c r="L1" s="98"/>
      <c r="M1" s="99"/>
    </row>
    <row r="2" spans="1:106" s="93" customFormat="1" ht="22.5" x14ac:dyDescent="0.3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00"/>
    </row>
    <row r="3" spans="1:106" s="93" customFormat="1" ht="18" x14ac:dyDescent="0.2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00"/>
    </row>
    <row r="4" spans="1:106" s="93" customFormat="1" ht="15.75" x14ac:dyDescent="0.2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00"/>
    </row>
    <row r="5" spans="1:106" s="93" customFormat="1" ht="18" x14ac:dyDescent="0.25">
      <c r="B5" s="163" t="s">
        <v>470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06" s="93" customFormat="1" ht="9.9499999999999993" customHeight="1" x14ac:dyDescent="0.3">
      <c r="B6" s="101"/>
      <c r="C6" s="101"/>
      <c r="D6" s="102"/>
      <c r="E6" s="101"/>
      <c r="F6" s="101"/>
      <c r="G6" s="101"/>
      <c r="H6" s="101"/>
      <c r="I6" s="101"/>
      <c r="J6" s="101"/>
      <c r="K6" s="103"/>
      <c r="L6" s="104"/>
      <c r="M6" s="100"/>
    </row>
    <row r="7" spans="1:106" s="7" customFormat="1" ht="41.1" customHeight="1" x14ac:dyDescent="0.25">
      <c r="A7" s="105"/>
      <c r="B7" s="106" t="s">
        <v>196</v>
      </c>
      <c r="C7" s="106" t="s">
        <v>141</v>
      </c>
      <c r="D7" s="106" t="s">
        <v>150</v>
      </c>
      <c r="E7" s="106" t="s">
        <v>0</v>
      </c>
      <c r="F7" s="106" t="s">
        <v>1</v>
      </c>
      <c r="G7" s="106" t="s">
        <v>2</v>
      </c>
      <c r="H7" s="106" t="s">
        <v>472</v>
      </c>
      <c r="I7" s="106" t="s">
        <v>473</v>
      </c>
      <c r="J7" s="106" t="s">
        <v>143</v>
      </c>
      <c r="K7" s="106" t="s">
        <v>144</v>
      </c>
      <c r="L7" s="124" t="s">
        <v>205</v>
      </c>
      <c r="M7" s="124" t="s">
        <v>142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</row>
    <row r="8" spans="1:106" x14ac:dyDescent="0.25">
      <c r="A8" s="92">
        <v>1</v>
      </c>
      <c r="B8" s="107" t="s">
        <v>202</v>
      </c>
      <c r="C8" s="107">
        <v>273</v>
      </c>
      <c r="D8" s="107" t="s">
        <v>151</v>
      </c>
      <c r="E8" s="108" t="s">
        <v>181</v>
      </c>
      <c r="F8" s="109" t="s">
        <v>26</v>
      </c>
      <c r="G8" s="107">
        <v>1</v>
      </c>
      <c r="H8" s="107"/>
      <c r="I8" s="107"/>
      <c r="J8" s="125">
        <v>43570</v>
      </c>
      <c r="K8" s="125">
        <v>43570</v>
      </c>
      <c r="L8" s="126">
        <v>188.8</v>
      </c>
      <c r="M8" s="127">
        <v>188.8</v>
      </c>
    </row>
    <row r="9" spans="1:106" x14ac:dyDescent="0.25">
      <c r="A9" s="92">
        <v>2</v>
      </c>
      <c r="B9" s="107" t="s">
        <v>202</v>
      </c>
      <c r="C9" s="107">
        <v>127</v>
      </c>
      <c r="D9" s="107" t="s">
        <v>151</v>
      </c>
      <c r="E9" s="108" t="s">
        <v>25</v>
      </c>
      <c r="F9" s="109" t="s">
        <v>26</v>
      </c>
      <c r="G9" s="107">
        <v>8</v>
      </c>
      <c r="H9" s="107"/>
      <c r="I9" s="107"/>
      <c r="J9" s="125">
        <v>43411</v>
      </c>
      <c r="K9" s="125">
        <v>43411</v>
      </c>
      <c r="L9" s="126">
        <v>155</v>
      </c>
      <c r="M9" s="127">
        <v>1240</v>
      </c>
    </row>
    <row r="10" spans="1:106" x14ac:dyDescent="0.25">
      <c r="A10" s="92">
        <v>3</v>
      </c>
      <c r="B10" s="107" t="s">
        <v>202</v>
      </c>
      <c r="C10" s="107">
        <v>283</v>
      </c>
      <c r="D10" s="107" t="s">
        <v>151</v>
      </c>
      <c r="E10" s="108" t="s">
        <v>264</v>
      </c>
      <c r="F10" s="109" t="s">
        <v>13</v>
      </c>
      <c r="G10" s="110">
        <v>17</v>
      </c>
      <c r="H10" s="110"/>
      <c r="I10" s="110"/>
      <c r="J10" s="125">
        <v>42905</v>
      </c>
      <c r="K10" s="125">
        <v>42905</v>
      </c>
      <c r="L10" s="128">
        <v>177</v>
      </c>
      <c r="M10" s="129">
        <v>3009</v>
      </c>
    </row>
    <row r="11" spans="1:106" x14ac:dyDescent="0.25">
      <c r="A11" s="92">
        <v>4</v>
      </c>
      <c r="B11" s="107" t="s">
        <v>202</v>
      </c>
      <c r="C11" s="107">
        <v>286</v>
      </c>
      <c r="D11" s="107" t="s">
        <v>151</v>
      </c>
      <c r="E11" s="108" t="s">
        <v>265</v>
      </c>
      <c r="F11" s="109" t="s">
        <v>13</v>
      </c>
      <c r="G11" s="110">
        <v>20</v>
      </c>
      <c r="H11" s="110"/>
      <c r="I11" s="110"/>
      <c r="J11" s="125">
        <v>42905</v>
      </c>
      <c r="K11" s="125">
        <v>42905</v>
      </c>
      <c r="L11" s="128">
        <v>177</v>
      </c>
      <c r="M11" s="129">
        <v>3540</v>
      </c>
    </row>
    <row r="12" spans="1:106" x14ac:dyDescent="0.25">
      <c r="A12" s="92">
        <v>5</v>
      </c>
      <c r="B12" s="107" t="s">
        <v>202</v>
      </c>
      <c r="C12" s="107">
        <v>284</v>
      </c>
      <c r="D12" s="107" t="s">
        <v>151</v>
      </c>
      <c r="E12" s="108" t="s">
        <v>266</v>
      </c>
      <c r="F12" s="109" t="s">
        <v>13</v>
      </c>
      <c r="G12" s="110">
        <v>20</v>
      </c>
      <c r="H12" s="110"/>
      <c r="I12" s="110"/>
      <c r="J12" s="125">
        <v>42905</v>
      </c>
      <c r="K12" s="125">
        <v>42905</v>
      </c>
      <c r="L12" s="128">
        <v>177</v>
      </c>
      <c r="M12" s="129">
        <v>3540</v>
      </c>
    </row>
    <row r="13" spans="1:106" x14ac:dyDescent="0.25">
      <c r="A13" s="92">
        <v>6</v>
      </c>
      <c r="B13" s="107" t="s">
        <v>202</v>
      </c>
      <c r="C13" s="107">
        <v>285</v>
      </c>
      <c r="D13" s="107" t="s">
        <v>151</v>
      </c>
      <c r="E13" s="108" t="s">
        <v>267</v>
      </c>
      <c r="F13" s="109" t="s">
        <v>4</v>
      </c>
      <c r="G13" s="110">
        <v>20</v>
      </c>
      <c r="H13" s="110"/>
      <c r="I13" s="110"/>
      <c r="J13" s="125">
        <v>43570</v>
      </c>
      <c r="K13" s="125">
        <v>43570</v>
      </c>
      <c r="L13" s="128">
        <v>290.27999999999997</v>
      </c>
      <c r="M13" s="129">
        <v>5805.5999999999995</v>
      </c>
    </row>
    <row r="14" spans="1:106" ht="15.75" x14ac:dyDescent="0.25">
      <c r="A14" s="92">
        <v>7</v>
      </c>
      <c r="B14" s="111" t="s">
        <v>202</v>
      </c>
      <c r="C14" s="107">
        <v>141</v>
      </c>
      <c r="D14" s="107" t="s">
        <v>151</v>
      </c>
      <c r="E14" s="112" t="s">
        <v>173</v>
      </c>
      <c r="F14" s="113" t="s">
        <v>13</v>
      </c>
      <c r="G14" s="111">
        <v>50</v>
      </c>
      <c r="H14" s="111"/>
      <c r="I14" s="111"/>
      <c r="J14" s="130">
        <v>43789</v>
      </c>
      <c r="K14" s="130">
        <v>43789</v>
      </c>
      <c r="L14" s="131">
        <v>87</v>
      </c>
      <c r="M14" s="132">
        <v>4350</v>
      </c>
    </row>
    <row r="15" spans="1:106" ht="15.75" x14ac:dyDescent="0.25">
      <c r="A15" s="92">
        <v>8</v>
      </c>
      <c r="B15" s="111" t="s">
        <v>202</v>
      </c>
      <c r="C15" s="107">
        <v>109</v>
      </c>
      <c r="D15" s="107" t="s">
        <v>151</v>
      </c>
      <c r="E15" s="112" t="s">
        <v>11</v>
      </c>
      <c r="F15" s="113" t="s">
        <v>12</v>
      </c>
      <c r="G15" s="111">
        <v>78</v>
      </c>
      <c r="H15" s="111"/>
      <c r="I15" s="111"/>
      <c r="J15" s="130">
        <v>43782</v>
      </c>
      <c r="K15" s="130">
        <v>43782</v>
      </c>
      <c r="L15" s="131">
        <v>150.80000000000001</v>
      </c>
      <c r="M15" s="132">
        <v>11762.400000000001</v>
      </c>
    </row>
    <row r="16" spans="1:106" ht="15.75" x14ac:dyDescent="0.25">
      <c r="A16" s="92">
        <v>9</v>
      </c>
      <c r="B16" s="111" t="s">
        <v>202</v>
      </c>
      <c r="C16" s="107">
        <v>125</v>
      </c>
      <c r="D16" s="107" t="s">
        <v>151</v>
      </c>
      <c r="E16" s="112" t="s">
        <v>211</v>
      </c>
      <c r="F16" s="113" t="s">
        <v>12</v>
      </c>
      <c r="G16" s="111">
        <v>291</v>
      </c>
      <c r="H16" s="111"/>
      <c r="I16" s="111"/>
      <c r="J16" s="130">
        <v>44364</v>
      </c>
      <c r="K16" s="130">
        <v>44364</v>
      </c>
      <c r="L16" s="131">
        <v>185.58</v>
      </c>
      <c r="M16" s="132">
        <v>54003.780000000006</v>
      </c>
    </row>
    <row r="17" spans="1:13" x14ac:dyDescent="0.25">
      <c r="A17" s="92">
        <v>10</v>
      </c>
      <c r="B17" s="107" t="s">
        <v>328</v>
      </c>
      <c r="C17" s="107">
        <v>196</v>
      </c>
      <c r="D17" s="107" t="s">
        <v>151</v>
      </c>
      <c r="E17" s="108" t="s">
        <v>184</v>
      </c>
      <c r="F17" s="109" t="s">
        <v>4</v>
      </c>
      <c r="G17" s="107">
        <v>4</v>
      </c>
      <c r="H17" s="107"/>
      <c r="I17" s="107"/>
      <c r="J17" s="125">
        <v>43588</v>
      </c>
      <c r="K17" s="125">
        <v>43588</v>
      </c>
      <c r="L17" s="126">
        <v>5</v>
      </c>
      <c r="M17" s="127">
        <v>20</v>
      </c>
    </row>
    <row r="18" spans="1:13" x14ac:dyDescent="0.25">
      <c r="A18" s="92">
        <v>11</v>
      </c>
      <c r="B18" s="107" t="s">
        <v>329</v>
      </c>
      <c r="C18" s="107">
        <v>228</v>
      </c>
      <c r="D18" s="107" t="s">
        <v>151</v>
      </c>
      <c r="E18" s="108" t="s">
        <v>252</v>
      </c>
      <c r="F18" s="109" t="s">
        <v>20</v>
      </c>
      <c r="G18" s="107">
        <v>2</v>
      </c>
      <c r="H18" s="107"/>
      <c r="I18" s="107"/>
      <c r="J18" s="133">
        <v>43900</v>
      </c>
      <c r="K18" s="133">
        <v>43900</v>
      </c>
      <c r="L18" s="126">
        <v>238.36</v>
      </c>
      <c r="M18" s="127">
        <v>476.72</v>
      </c>
    </row>
    <row r="19" spans="1:13" x14ac:dyDescent="0.25">
      <c r="A19" s="92">
        <v>12</v>
      </c>
      <c r="B19" s="107" t="s">
        <v>329</v>
      </c>
      <c r="C19" s="107">
        <v>237</v>
      </c>
      <c r="D19" s="107" t="s">
        <v>151</v>
      </c>
      <c r="E19" s="108" t="s">
        <v>91</v>
      </c>
      <c r="F19" s="109" t="s">
        <v>13</v>
      </c>
      <c r="G19" s="107">
        <v>2</v>
      </c>
      <c r="H19" s="107"/>
      <c r="I19" s="107"/>
      <c r="J19" s="125">
        <v>43451</v>
      </c>
      <c r="K19" s="125">
        <v>43451</v>
      </c>
      <c r="L19" s="126">
        <v>224</v>
      </c>
      <c r="M19" s="127">
        <v>448</v>
      </c>
    </row>
    <row r="20" spans="1:13" x14ac:dyDescent="0.25">
      <c r="A20" s="92">
        <v>13</v>
      </c>
      <c r="B20" s="107" t="s">
        <v>329</v>
      </c>
      <c r="C20" s="107">
        <v>231</v>
      </c>
      <c r="D20" s="107" t="s">
        <v>151</v>
      </c>
      <c r="E20" s="108" t="s">
        <v>93</v>
      </c>
      <c r="F20" s="109" t="s">
        <v>12</v>
      </c>
      <c r="G20" s="107">
        <v>6</v>
      </c>
      <c r="H20" s="107"/>
      <c r="I20" s="107"/>
      <c r="J20" s="125">
        <v>42893</v>
      </c>
      <c r="K20" s="125">
        <v>42893</v>
      </c>
      <c r="L20" s="126">
        <v>59</v>
      </c>
      <c r="M20" s="127">
        <v>354</v>
      </c>
    </row>
    <row r="21" spans="1:13" x14ac:dyDescent="0.25">
      <c r="A21" s="92">
        <v>14</v>
      </c>
      <c r="B21" s="107" t="s">
        <v>329</v>
      </c>
      <c r="C21" s="107">
        <v>232</v>
      </c>
      <c r="D21" s="107" t="s">
        <v>151</v>
      </c>
      <c r="E21" s="108" t="s">
        <v>170</v>
      </c>
      <c r="F21" s="109" t="s">
        <v>4</v>
      </c>
      <c r="G21" s="107">
        <v>9</v>
      </c>
      <c r="H21" s="107"/>
      <c r="I21" s="107"/>
      <c r="J21" s="125">
        <v>43019</v>
      </c>
      <c r="K21" s="125">
        <v>43019</v>
      </c>
      <c r="L21" s="126">
        <v>40</v>
      </c>
      <c r="M21" s="127">
        <v>360</v>
      </c>
    </row>
    <row r="22" spans="1:13" x14ac:dyDescent="0.25">
      <c r="A22" s="92">
        <v>15</v>
      </c>
      <c r="B22" s="107" t="s">
        <v>329</v>
      </c>
      <c r="C22" s="107">
        <v>235</v>
      </c>
      <c r="D22" s="107" t="s">
        <v>151</v>
      </c>
      <c r="E22" s="108" t="s">
        <v>87</v>
      </c>
      <c r="F22" s="109" t="s">
        <v>20</v>
      </c>
      <c r="G22" s="107">
        <v>9</v>
      </c>
      <c r="H22" s="107"/>
      <c r="I22" s="107"/>
      <c r="J22" s="125">
        <v>44406</v>
      </c>
      <c r="K22" s="125">
        <v>44406</v>
      </c>
      <c r="L22" s="126">
        <v>513.005</v>
      </c>
      <c r="M22" s="127">
        <v>4617.0450000000001</v>
      </c>
    </row>
    <row r="23" spans="1:13" x14ac:dyDescent="0.25">
      <c r="A23" s="92">
        <v>16</v>
      </c>
      <c r="B23" s="107" t="s">
        <v>329</v>
      </c>
      <c r="C23" s="107">
        <v>229</v>
      </c>
      <c r="D23" s="107" t="s">
        <v>151</v>
      </c>
      <c r="E23" s="108" t="s">
        <v>263</v>
      </c>
      <c r="F23" s="109" t="s">
        <v>20</v>
      </c>
      <c r="G23" s="107">
        <v>18</v>
      </c>
      <c r="H23" s="107"/>
      <c r="I23" s="107"/>
      <c r="J23" s="125">
        <v>44406</v>
      </c>
      <c r="K23" s="125">
        <v>44406</v>
      </c>
      <c r="L23" s="126">
        <v>254.88</v>
      </c>
      <c r="M23" s="127">
        <v>4587.84</v>
      </c>
    </row>
    <row r="24" spans="1:13" x14ac:dyDescent="0.25">
      <c r="A24" s="92">
        <v>17</v>
      </c>
      <c r="B24" s="107" t="s">
        <v>329</v>
      </c>
      <c r="C24" s="114">
        <v>327</v>
      </c>
      <c r="D24" s="107" t="s">
        <v>151</v>
      </c>
      <c r="E24" s="108" t="s">
        <v>262</v>
      </c>
      <c r="F24" s="115" t="s">
        <v>20</v>
      </c>
      <c r="G24" s="107">
        <v>20</v>
      </c>
      <c r="H24" s="107"/>
      <c r="I24" s="107"/>
      <c r="J24" s="125">
        <v>44406</v>
      </c>
      <c r="K24" s="125">
        <v>44406</v>
      </c>
      <c r="L24" s="126">
        <v>246.62</v>
      </c>
      <c r="M24" s="127">
        <v>4932.3999999999996</v>
      </c>
    </row>
    <row r="25" spans="1:13" ht="15.75" x14ac:dyDescent="0.25">
      <c r="A25" s="92">
        <v>18</v>
      </c>
      <c r="B25" s="111" t="s">
        <v>329</v>
      </c>
      <c r="C25" s="107">
        <v>230</v>
      </c>
      <c r="D25" s="107" t="s">
        <v>151</v>
      </c>
      <c r="E25" s="112" t="s">
        <v>89</v>
      </c>
      <c r="F25" s="113" t="s">
        <v>20</v>
      </c>
      <c r="G25" s="111">
        <v>46</v>
      </c>
      <c r="H25" s="111"/>
      <c r="I25" s="111"/>
      <c r="J25" s="130">
        <v>41818</v>
      </c>
      <c r="K25" s="130">
        <v>41818</v>
      </c>
      <c r="L25" s="131">
        <v>1044</v>
      </c>
      <c r="M25" s="132">
        <v>48024</v>
      </c>
    </row>
    <row r="26" spans="1:13" ht="15.75" x14ac:dyDescent="0.25">
      <c r="A26" s="92">
        <v>19</v>
      </c>
      <c r="B26" s="111" t="s">
        <v>329</v>
      </c>
      <c r="C26" s="107">
        <v>233</v>
      </c>
      <c r="D26" s="107" t="s">
        <v>151</v>
      </c>
      <c r="E26" s="112" t="s">
        <v>203</v>
      </c>
      <c r="F26" s="113" t="s">
        <v>92</v>
      </c>
      <c r="G26" s="111">
        <v>63</v>
      </c>
      <c r="H26" s="111"/>
      <c r="I26" s="111"/>
      <c r="J26" s="130">
        <v>44057</v>
      </c>
      <c r="K26" s="130">
        <v>44057</v>
      </c>
      <c r="L26" s="131">
        <v>590</v>
      </c>
      <c r="M26" s="132">
        <v>37170</v>
      </c>
    </row>
    <row r="27" spans="1:13" ht="15.75" x14ac:dyDescent="0.25">
      <c r="A27" s="92">
        <v>20</v>
      </c>
      <c r="B27" s="111" t="s">
        <v>329</v>
      </c>
      <c r="C27" s="114">
        <v>324</v>
      </c>
      <c r="D27" s="107" t="s">
        <v>151</v>
      </c>
      <c r="E27" s="112" t="s">
        <v>251</v>
      </c>
      <c r="F27" s="113" t="s">
        <v>20</v>
      </c>
      <c r="G27" s="111">
        <v>250</v>
      </c>
      <c r="H27" s="111"/>
      <c r="I27" s="111"/>
      <c r="J27" s="130">
        <v>44406</v>
      </c>
      <c r="K27" s="130">
        <v>44406</v>
      </c>
      <c r="L27" s="131">
        <v>191.58480000000003</v>
      </c>
      <c r="M27" s="132">
        <v>47896.200000000004</v>
      </c>
    </row>
    <row r="28" spans="1:13" ht="15.75" x14ac:dyDescent="0.25">
      <c r="A28" s="92">
        <v>21</v>
      </c>
      <c r="B28" s="111" t="s">
        <v>329</v>
      </c>
      <c r="C28" s="107">
        <v>234</v>
      </c>
      <c r="D28" s="107" t="s">
        <v>151</v>
      </c>
      <c r="E28" s="112" t="s">
        <v>204</v>
      </c>
      <c r="F28" s="113" t="s">
        <v>92</v>
      </c>
      <c r="G28" s="111">
        <v>276</v>
      </c>
      <c r="H28" s="111"/>
      <c r="I28" s="111"/>
      <c r="J28" s="130">
        <v>44057</v>
      </c>
      <c r="K28" s="130">
        <v>44057</v>
      </c>
      <c r="L28" s="131">
        <v>1642.09</v>
      </c>
      <c r="M28" s="132">
        <v>453216.83999999997</v>
      </c>
    </row>
    <row r="29" spans="1:13" ht="15.75" x14ac:dyDescent="0.25">
      <c r="A29" s="92">
        <v>22</v>
      </c>
      <c r="B29" s="111" t="s">
        <v>329</v>
      </c>
      <c r="C29" s="107">
        <v>238</v>
      </c>
      <c r="D29" s="107" t="s">
        <v>151</v>
      </c>
      <c r="E29" s="112" t="s">
        <v>149</v>
      </c>
      <c r="F29" s="113" t="s">
        <v>4</v>
      </c>
      <c r="G29" s="111">
        <v>441</v>
      </c>
      <c r="H29" s="111"/>
      <c r="I29" s="111"/>
      <c r="J29" s="130">
        <v>43592</v>
      </c>
      <c r="K29" s="130">
        <v>43592</v>
      </c>
      <c r="L29" s="131">
        <v>5</v>
      </c>
      <c r="M29" s="132">
        <v>2205</v>
      </c>
    </row>
    <row r="30" spans="1:13" ht="15.75" x14ac:dyDescent="0.25">
      <c r="A30" s="92">
        <v>23</v>
      </c>
      <c r="B30" s="111" t="s">
        <v>329</v>
      </c>
      <c r="C30" s="107">
        <v>227</v>
      </c>
      <c r="D30" s="107" t="s">
        <v>151</v>
      </c>
      <c r="E30" s="112" t="s">
        <v>250</v>
      </c>
      <c r="F30" s="113" t="s">
        <v>20</v>
      </c>
      <c r="G30" s="111">
        <v>483</v>
      </c>
      <c r="H30" s="111"/>
      <c r="I30" s="111"/>
      <c r="J30" s="130">
        <v>43900</v>
      </c>
      <c r="K30" s="130">
        <v>43900</v>
      </c>
      <c r="L30" s="131">
        <v>179.12</v>
      </c>
      <c r="M30" s="132">
        <v>86514.96</v>
      </c>
    </row>
    <row r="31" spans="1:13" x14ac:dyDescent="0.25">
      <c r="A31" s="92">
        <v>24</v>
      </c>
      <c r="B31" s="107" t="s">
        <v>286</v>
      </c>
      <c r="C31" s="107">
        <v>126</v>
      </c>
      <c r="D31" s="107" t="s">
        <v>151</v>
      </c>
      <c r="E31" s="108" t="s">
        <v>154</v>
      </c>
      <c r="F31" s="109" t="s">
        <v>4</v>
      </c>
      <c r="G31" s="107">
        <v>48</v>
      </c>
      <c r="H31" s="107"/>
      <c r="I31" s="107"/>
      <c r="J31" s="125">
        <v>44406</v>
      </c>
      <c r="K31" s="125">
        <v>44406</v>
      </c>
      <c r="L31" s="126">
        <v>120.99720000000001</v>
      </c>
      <c r="M31" s="127">
        <v>5807.8656000000001</v>
      </c>
    </row>
    <row r="32" spans="1:13" x14ac:dyDescent="0.25">
      <c r="A32" s="92">
        <v>25</v>
      </c>
      <c r="B32" s="107" t="s">
        <v>286</v>
      </c>
      <c r="C32" s="107">
        <v>275</v>
      </c>
      <c r="D32" s="107" t="s">
        <v>151</v>
      </c>
      <c r="E32" s="108" t="s">
        <v>253</v>
      </c>
      <c r="F32" s="109" t="s">
        <v>12</v>
      </c>
      <c r="G32" s="107">
        <v>191</v>
      </c>
      <c r="H32" s="107"/>
      <c r="I32" s="107"/>
      <c r="J32" s="133">
        <v>43977</v>
      </c>
      <c r="K32" s="133">
        <v>43977</v>
      </c>
      <c r="L32" s="126">
        <v>47.2</v>
      </c>
      <c r="M32" s="127">
        <v>9015.2000000000007</v>
      </c>
    </row>
    <row r="33" spans="1:13" x14ac:dyDescent="0.25">
      <c r="A33" s="92">
        <v>26</v>
      </c>
      <c r="B33" s="107" t="s">
        <v>286</v>
      </c>
      <c r="C33" s="114">
        <v>317</v>
      </c>
      <c r="D33" s="107" t="s">
        <v>151</v>
      </c>
      <c r="E33" s="116" t="s">
        <v>254</v>
      </c>
      <c r="F33" s="115" t="s">
        <v>12</v>
      </c>
      <c r="G33" s="107">
        <v>200</v>
      </c>
      <c r="H33" s="107"/>
      <c r="I33" s="107"/>
      <c r="J33" s="125">
        <v>44384</v>
      </c>
      <c r="K33" s="125">
        <v>44384</v>
      </c>
      <c r="L33" s="126">
        <v>43.66</v>
      </c>
      <c r="M33" s="127">
        <v>8732</v>
      </c>
    </row>
    <row r="34" spans="1:13" x14ac:dyDescent="0.25">
      <c r="A34" s="92">
        <v>27</v>
      </c>
      <c r="B34" s="107" t="s">
        <v>287</v>
      </c>
      <c r="C34" s="114">
        <v>311</v>
      </c>
      <c r="D34" s="107" t="s">
        <v>151</v>
      </c>
      <c r="E34" s="116" t="s">
        <v>226</v>
      </c>
      <c r="F34" s="115" t="s">
        <v>4</v>
      </c>
      <c r="G34" s="107">
        <v>1</v>
      </c>
      <c r="H34" s="107"/>
      <c r="I34" s="107"/>
      <c r="J34" s="133">
        <v>44392</v>
      </c>
      <c r="K34" s="133">
        <v>44392</v>
      </c>
      <c r="L34" s="126">
        <v>38.94</v>
      </c>
      <c r="M34" s="127">
        <v>38.94</v>
      </c>
    </row>
    <row r="35" spans="1:13" x14ac:dyDescent="0.25">
      <c r="A35" s="92">
        <v>28</v>
      </c>
      <c r="B35" s="107" t="s">
        <v>287</v>
      </c>
      <c r="C35" s="107">
        <v>197</v>
      </c>
      <c r="D35" s="107" t="s">
        <v>151</v>
      </c>
      <c r="E35" s="108" t="s">
        <v>193</v>
      </c>
      <c r="F35" s="109" t="s">
        <v>12</v>
      </c>
      <c r="G35" s="107">
        <v>1</v>
      </c>
      <c r="H35" s="107"/>
      <c r="I35" s="107"/>
      <c r="J35" s="125">
        <v>43977</v>
      </c>
      <c r="K35" s="125">
        <v>43977</v>
      </c>
      <c r="L35" s="126">
        <v>98.16</v>
      </c>
      <c r="M35" s="127">
        <v>98.16</v>
      </c>
    </row>
    <row r="36" spans="1:13" x14ac:dyDescent="0.25">
      <c r="A36" s="92">
        <v>29</v>
      </c>
      <c r="B36" s="107" t="s">
        <v>287</v>
      </c>
      <c r="C36" s="107">
        <v>282</v>
      </c>
      <c r="D36" s="107" t="s">
        <v>151</v>
      </c>
      <c r="E36" s="108" t="s">
        <v>177</v>
      </c>
      <c r="F36" s="109" t="s">
        <v>4</v>
      </c>
      <c r="G36" s="110">
        <v>1</v>
      </c>
      <c r="H36" s="110"/>
      <c r="I36" s="110"/>
      <c r="J36" s="125">
        <v>43095</v>
      </c>
      <c r="K36" s="125">
        <v>43095</v>
      </c>
      <c r="L36" s="128">
        <v>2595</v>
      </c>
      <c r="M36" s="129">
        <v>2595</v>
      </c>
    </row>
    <row r="37" spans="1:13" x14ac:dyDescent="0.25">
      <c r="A37" s="92">
        <v>30</v>
      </c>
      <c r="B37" s="114" t="s">
        <v>287</v>
      </c>
      <c r="C37" s="114">
        <v>333</v>
      </c>
      <c r="D37" s="107" t="s">
        <v>151</v>
      </c>
      <c r="E37" s="116" t="s">
        <v>268</v>
      </c>
      <c r="F37" s="115" t="s">
        <v>4</v>
      </c>
      <c r="G37" s="110">
        <v>1</v>
      </c>
      <c r="H37" s="110"/>
      <c r="I37" s="110"/>
      <c r="J37" s="133">
        <v>44426</v>
      </c>
      <c r="K37" s="133">
        <v>44426</v>
      </c>
      <c r="L37" s="128">
        <v>1121</v>
      </c>
      <c r="M37" s="129">
        <v>1121</v>
      </c>
    </row>
    <row r="38" spans="1:13" x14ac:dyDescent="0.25">
      <c r="A38" s="92">
        <v>31</v>
      </c>
      <c r="B38" s="107" t="s">
        <v>287</v>
      </c>
      <c r="C38" s="107">
        <v>169</v>
      </c>
      <c r="D38" s="107" t="s">
        <v>151</v>
      </c>
      <c r="E38" s="108" t="s">
        <v>47</v>
      </c>
      <c r="F38" s="109" t="s">
        <v>4</v>
      </c>
      <c r="G38" s="107">
        <v>9</v>
      </c>
      <c r="H38" s="107"/>
      <c r="I38" s="107"/>
      <c r="J38" s="125">
        <v>44385</v>
      </c>
      <c r="K38" s="125">
        <v>44385</v>
      </c>
      <c r="L38" s="126">
        <v>944</v>
      </c>
      <c r="M38" s="127">
        <v>8496</v>
      </c>
    </row>
    <row r="39" spans="1:13" x14ac:dyDescent="0.25">
      <c r="A39" s="92">
        <v>32</v>
      </c>
      <c r="B39" s="114" t="s">
        <v>287</v>
      </c>
      <c r="C39" s="114">
        <v>323</v>
      </c>
      <c r="D39" s="107" t="s">
        <v>151</v>
      </c>
      <c r="E39" s="116" t="s">
        <v>255</v>
      </c>
      <c r="F39" s="115" t="s">
        <v>4</v>
      </c>
      <c r="G39" s="110">
        <v>10</v>
      </c>
      <c r="H39" s="110"/>
      <c r="I39" s="110"/>
      <c r="J39" s="133">
        <v>44406</v>
      </c>
      <c r="K39" s="133">
        <v>44406</v>
      </c>
      <c r="L39" s="128">
        <v>194.7</v>
      </c>
      <c r="M39" s="129">
        <v>1947</v>
      </c>
    </row>
    <row r="40" spans="1:13" x14ac:dyDescent="0.25">
      <c r="A40" s="92">
        <v>33</v>
      </c>
      <c r="B40" s="114" t="s">
        <v>287</v>
      </c>
      <c r="C40" s="107">
        <v>300</v>
      </c>
      <c r="D40" s="107" t="s">
        <v>151</v>
      </c>
      <c r="E40" s="108" t="s">
        <v>306</v>
      </c>
      <c r="F40" s="109" t="s">
        <v>4</v>
      </c>
      <c r="G40" s="110">
        <v>14</v>
      </c>
      <c r="H40" s="110"/>
      <c r="I40" s="110"/>
      <c r="J40" s="125">
        <v>43977</v>
      </c>
      <c r="K40" s="125">
        <v>43977</v>
      </c>
      <c r="L40" s="128">
        <v>161.66</v>
      </c>
      <c r="M40" s="129">
        <v>2263.2399999999998</v>
      </c>
    </row>
    <row r="41" spans="1:13" x14ac:dyDescent="0.25">
      <c r="A41" s="92">
        <v>34</v>
      </c>
      <c r="B41" s="107" t="s">
        <v>287</v>
      </c>
      <c r="C41" s="107">
        <v>107</v>
      </c>
      <c r="D41" s="107" t="s">
        <v>151</v>
      </c>
      <c r="E41" s="108" t="s">
        <v>166</v>
      </c>
      <c r="F41" s="109" t="s">
        <v>4</v>
      </c>
      <c r="G41" s="107">
        <v>18</v>
      </c>
      <c r="H41" s="107"/>
      <c r="I41" s="107"/>
      <c r="J41" s="125">
        <v>44392</v>
      </c>
      <c r="K41" s="125">
        <v>44392</v>
      </c>
      <c r="L41" s="126">
        <v>61.36</v>
      </c>
      <c r="M41" s="127">
        <v>1104.48</v>
      </c>
    </row>
    <row r="42" spans="1:13" x14ac:dyDescent="0.25">
      <c r="A42" s="92">
        <v>35</v>
      </c>
      <c r="B42" s="114" t="s">
        <v>287</v>
      </c>
      <c r="C42" s="114">
        <v>332</v>
      </c>
      <c r="D42" s="107" t="s">
        <v>151</v>
      </c>
      <c r="E42" s="116" t="s">
        <v>269</v>
      </c>
      <c r="F42" s="115" t="s">
        <v>4</v>
      </c>
      <c r="G42" s="110">
        <v>18</v>
      </c>
      <c r="H42" s="110"/>
      <c r="I42" s="110"/>
      <c r="J42" s="133">
        <v>44426</v>
      </c>
      <c r="K42" s="133">
        <v>44426</v>
      </c>
      <c r="L42" s="128">
        <v>678.5</v>
      </c>
      <c r="M42" s="129">
        <v>12213</v>
      </c>
    </row>
    <row r="43" spans="1:13" x14ac:dyDescent="0.25">
      <c r="A43" s="92">
        <v>36</v>
      </c>
      <c r="B43" s="107" t="s">
        <v>287</v>
      </c>
      <c r="C43" s="107">
        <v>253</v>
      </c>
      <c r="D43" s="107" t="s">
        <v>151</v>
      </c>
      <c r="E43" s="108" t="s">
        <v>152</v>
      </c>
      <c r="F43" s="109" t="s">
        <v>12</v>
      </c>
      <c r="G43" s="107">
        <v>34</v>
      </c>
      <c r="H43" s="107"/>
      <c r="I43" s="107"/>
      <c r="J43" s="125">
        <v>43588</v>
      </c>
      <c r="K43" s="125">
        <v>43588</v>
      </c>
      <c r="L43" s="126">
        <v>55</v>
      </c>
      <c r="M43" s="127">
        <v>1870</v>
      </c>
    </row>
    <row r="44" spans="1:13" x14ac:dyDescent="0.25">
      <c r="A44" s="92">
        <v>37</v>
      </c>
      <c r="B44" s="107" t="s">
        <v>287</v>
      </c>
      <c r="C44" s="107">
        <v>295</v>
      </c>
      <c r="D44" s="107" t="s">
        <v>151</v>
      </c>
      <c r="E44" s="108" t="s">
        <v>179</v>
      </c>
      <c r="F44" s="109" t="s">
        <v>12</v>
      </c>
      <c r="G44" s="110">
        <v>40</v>
      </c>
      <c r="H44" s="110"/>
      <c r="I44" s="110"/>
      <c r="J44" s="125">
        <v>43588</v>
      </c>
      <c r="K44" s="125">
        <v>43588</v>
      </c>
      <c r="L44" s="128">
        <v>54</v>
      </c>
      <c r="M44" s="129">
        <v>2160</v>
      </c>
    </row>
    <row r="45" spans="1:13" x14ac:dyDescent="0.25">
      <c r="A45" s="92">
        <v>38</v>
      </c>
      <c r="B45" s="107" t="s">
        <v>287</v>
      </c>
      <c r="C45" s="107">
        <v>287</v>
      </c>
      <c r="D45" s="107" t="s">
        <v>151</v>
      </c>
      <c r="E45" s="108" t="s">
        <v>178</v>
      </c>
      <c r="F45" s="109" t="s">
        <v>12</v>
      </c>
      <c r="G45" s="110">
        <v>49</v>
      </c>
      <c r="H45" s="110"/>
      <c r="I45" s="110"/>
      <c r="J45" s="125">
        <v>43595</v>
      </c>
      <c r="K45" s="125">
        <v>43595</v>
      </c>
      <c r="L45" s="128">
        <v>14.6</v>
      </c>
      <c r="M45" s="129">
        <v>715.4</v>
      </c>
    </row>
    <row r="46" spans="1:13" x14ac:dyDescent="0.25">
      <c r="A46" s="92">
        <v>39</v>
      </c>
      <c r="B46" s="107" t="s">
        <v>287</v>
      </c>
      <c r="C46" s="107">
        <v>198</v>
      </c>
      <c r="D46" s="107" t="s">
        <v>151</v>
      </c>
      <c r="E46" s="108" t="s">
        <v>68</v>
      </c>
      <c r="F46" s="109" t="s">
        <v>12</v>
      </c>
      <c r="G46" s="107">
        <v>50</v>
      </c>
      <c r="H46" s="107"/>
      <c r="I46" s="107"/>
      <c r="J46" s="125">
        <v>43977</v>
      </c>
      <c r="K46" s="125">
        <v>43977</v>
      </c>
      <c r="L46" s="126">
        <v>435.13</v>
      </c>
      <c r="M46" s="127">
        <v>21756.5</v>
      </c>
    </row>
    <row r="47" spans="1:13" x14ac:dyDescent="0.25">
      <c r="A47" s="92">
        <v>40</v>
      </c>
      <c r="B47" s="107" t="s">
        <v>287</v>
      </c>
      <c r="C47" s="107">
        <v>293</v>
      </c>
      <c r="D47" s="107" t="s">
        <v>151</v>
      </c>
      <c r="E47" s="108" t="s">
        <v>125</v>
      </c>
      <c r="F47" s="109" t="s">
        <v>12</v>
      </c>
      <c r="G47" s="110">
        <v>72</v>
      </c>
      <c r="H47" s="110"/>
      <c r="I47" s="110"/>
      <c r="J47" s="125">
        <v>43586</v>
      </c>
      <c r="K47" s="125">
        <v>43586</v>
      </c>
      <c r="L47" s="128">
        <v>30</v>
      </c>
      <c r="M47" s="129">
        <v>2160</v>
      </c>
    </row>
    <row r="48" spans="1:13" x14ac:dyDescent="0.25">
      <c r="A48" s="92">
        <v>41</v>
      </c>
      <c r="B48" s="107" t="s">
        <v>287</v>
      </c>
      <c r="C48" s="107">
        <v>252</v>
      </c>
      <c r="D48" s="107" t="s">
        <v>151</v>
      </c>
      <c r="E48" s="108" t="s">
        <v>153</v>
      </c>
      <c r="F48" s="109" t="s">
        <v>12</v>
      </c>
      <c r="G48" s="107">
        <v>158</v>
      </c>
      <c r="H48" s="107"/>
      <c r="I48" s="107"/>
      <c r="J48" s="125">
        <v>43376</v>
      </c>
      <c r="K48" s="125">
        <v>43376</v>
      </c>
      <c r="L48" s="126">
        <v>9</v>
      </c>
      <c r="M48" s="127">
        <v>1422</v>
      </c>
    </row>
    <row r="49" spans="1:13" ht="15.75" x14ac:dyDescent="0.25">
      <c r="A49" s="92">
        <v>42</v>
      </c>
      <c r="B49" s="111" t="s">
        <v>287</v>
      </c>
      <c r="C49" s="107">
        <v>294</v>
      </c>
      <c r="D49" s="107" t="s">
        <v>151</v>
      </c>
      <c r="E49" s="112" t="s">
        <v>126</v>
      </c>
      <c r="F49" s="113" t="s">
        <v>12</v>
      </c>
      <c r="G49" s="117">
        <v>212</v>
      </c>
      <c r="H49" s="117"/>
      <c r="I49" s="117"/>
      <c r="J49" s="130">
        <v>41818</v>
      </c>
      <c r="K49" s="130">
        <v>41818</v>
      </c>
      <c r="L49" s="134">
        <v>48.97</v>
      </c>
      <c r="M49" s="135">
        <v>10381.64</v>
      </c>
    </row>
    <row r="50" spans="1:13" ht="15.75" x14ac:dyDescent="0.25">
      <c r="A50" s="92">
        <v>43</v>
      </c>
      <c r="B50" s="111" t="s">
        <v>287</v>
      </c>
      <c r="C50" s="107">
        <v>292</v>
      </c>
      <c r="D50" s="107" t="s">
        <v>151</v>
      </c>
      <c r="E50" s="112" t="s">
        <v>127</v>
      </c>
      <c r="F50" s="113" t="s">
        <v>12</v>
      </c>
      <c r="G50" s="117">
        <v>1131</v>
      </c>
      <c r="H50" s="117"/>
      <c r="I50" s="117"/>
      <c r="J50" s="130">
        <v>41818</v>
      </c>
      <c r="K50" s="130">
        <v>41818</v>
      </c>
      <c r="L50" s="134">
        <v>81.42</v>
      </c>
      <c r="M50" s="135">
        <v>92086.02</v>
      </c>
    </row>
    <row r="51" spans="1:13" ht="15.75" x14ac:dyDescent="0.25">
      <c r="A51" s="92">
        <v>44</v>
      </c>
      <c r="B51" s="111" t="s">
        <v>287</v>
      </c>
      <c r="C51" s="107">
        <v>251</v>
      </c>
      <c r="D51" s="107" t="s">
        <v>151</v>
      </c>
      <c r="E51" s="112" t="s">
        <v>146</v>
      </c>
      <c r="F51" s="113" t="s">
        <v>4</v>
      </c>
      <c r="G51" s="111">
        <v>1288</v>
      </c>
      <c r="H51" s="111"/>
      <c r="I51" s="111"/>
      <c r="J51" s="130">
        <v>43601</v>
      </c>
      <c r="K51" s="130">
        <v>43601</v>
      </c>
      <c r="L51" s="131">
        <v>4</v>
      </c>
      <c r="M51" s="132">
        <v>5152</v>
      </c>
    </row>
    <row r="52" spans="1:13" ht="15.75" x14ac:dyDescent="0.25">
      <c r="A52" s="92">
        <v>45</v>
      </c>
      <c r="B52" s="111" t="s">
        <v>347</v>
      </c>
      <c r="C52" s="107">
        <v>249</v>
      </c>
      <c r="D52" s="107" t="s">
        <v>151</v>
      </c>
      <c r="E52" s="112" t="s">
        <v>99</v>
      </c>
      <c r="F52" s="113" t="s">
        <v>4</v>
      </c>
      <c r="G52" s="111">
        <v>329</v>
      </c>
      <c r="H52" s="111"/>
      <c r="I52" s="111"/>
      <c r="J52" s="130">
        <v>42914</v>
      </c>
      <c r="K52" s="130">
        <v>42914</v>
      </c>
      <c r="L52" s="131">
        <v>210</v>
      </c>
      <c r="M52" s="132">
        <v>69090</v>
      </c>
    </row>
    <row r="53" spans="1:13" x14ac:dyDescent="0.25">
      <c r="A53" s="92">
        <v>46</v>
      </c>
      <c r="B53" s="107" t="s">
        <v>199</v>
      </c>
      <c r="C53" s="107">
        <v>296</v>
      </c>
      <c r="D53" s="107" t="s">
        <v>151</v>
      </c>
      <c r="E53" s="108" t="s">
        <v>171</v>
      </c>
      <c r="F53" s="109" t="s">
        <v>138</v>
      </c>
      <c r="G53" s="110">
        <v>1</v>
      </c>
      <c r="H53" s="110"/>
      <c r="I53" s="110"/>
      <c r="J53" s="125">
        <v>43019</v>
      </c>
      <c r="K53" s="125">
        <v>43019</v>
      </c>
      <c r="L53" s="128">
        <v>300</v>
      </c>
      <c r="M53" s="129">
        <v>300</v>
      </c>
    </row>
    <row r="54" spans="1:13" x14ac:dyDescent="0.25">
      <c r="A54" s="92">
        <v>47</v>
      </c>
      <c r="B54" s="107" t="s">
        <v>199</v>
      </c>
      <c r="C54" s="107">
        <v>113</v>
      </c>
      <c r="D54" s="107" t="s">
        <v>151</v>
      </c>
      <c r="E54" s="108" t="s">
        <v>15</v>
      </c>
      <c r="F54" s="109" t="s">
        <v>4</v>
      </c>
      <c r="G54" s="107">
        <v>12</v>
      </c>
      <c r="H54" s="107"/>
      <c r="I54" s="107"/>
      <c r="J54" s="125">
        <v>43580</v>
      </c>
      <c r="K54" s="125">
        <v>43580</v>
      </c>
      <c r="L54" s="126">
        <v>45</v>
      </c>
      <c r="M54" s="127">
        <v>540</v>
      </c>
    </row>
    <row r="55" spans="1:13" x14ac:dyDescent="0.25">
      <c r="A55" s="92">
        <v>48</v>
      </c>
      <c r="B55" s="107" t="s">
        <v>199</v>
      </c>
      <c r="C55" s="107">
        <v>105</v>
      </c>
      <c r="D55" s="107" t="s">
        <v>151</v>
      </c>
      <c r="E55" s="108" t="s">
        <v>10</v>
      </c>
      <c r="F55" s="109" t="s">
        <v>4</v>
      </c>
      <c r="G55" s="107">
        <v>24</v>
      </c>
      <c r="H55" s="107"/>
      <c r="I55" s="107"/>
      <c r="J55" s="125">
        <v>44384</v>
      </c>
      <c r="K55" s="125">
        <v>44384</v>
      </c>
      <c r="L55" s="126">
        <v>88.5</v>
      </c>
      <c r="M55" s="127">
        <v>2124</v>
      </c>
    </row>
    <row r="56" spans="1:13" ht="15.75" x14ac:dyDescent="0.25">
      <c r="A56" s="92">
        <v>49</v>
      </c>
      <c r="B56" s="118" t="s">
        <v>199</v>
      </c>
      <c r="C56" s="107">
        <v>102</v>
      </c>
      <c r="D56" s="107" t="s">
        <v>151</v>
      </c>
      <c r="E56" s="108" t="s">
        <v>6</v>
      </c>
      <c r="F56" s="109" t="s">
        <v>7</v>
      </c>
      <c r="G56" s="107">
        <v>37</v>
      </c>
      <c r="H56" s="107"/>
      <c r="I56" s="107"/>
      <c r="J56" s="125">
        <v>44365</v>
      </c>
      <c r="K56" s="125">
        <v>44365</v>
      </c>
      <c r="L56" s="126">
        <v>466.1</v>
      </c>
      <c r="M56" s="127">
        <v>17245.7</v>
      </c>
    </row>
    <row r="57" spans="1:13" ht="30" x14ac:dyDescent="0.25">
      <c r="A57" s="92">
        <v>50</v>
      </c>
      <c r="B57" s="107" t="s">
        <v>199</v>
      </c>
      <c r="C57" s="114">
        <v>330</v>
      </c>
      <c r="D57" s="107" t="s">
        <v>151</v>
      </c>
      <c r="E57" s="116" t="s">
        <v>257</v>
      </c>
      <c r="F57" s="115" t="s">
        <v>4</v>
      </c>
      <c r="G57" s="107">
        <v>60</v>
      </c>
      <c r="H57" s="107"/>
      <c r="I57" s="107"/>
      <c r="J57" s="133">
        <v>44418</v>
      </c>
      <c r="K57" s="133">
        <v>44418</v>
      </c>
      <c r="L57" s="126">
        <v>230.1</v>
      </c>
      <c r="M57" s="127">
        <v>13806</v>
      </c>
    </row>
    <row r="58" spans="1:13" x14ac:dyDescent="0.25">
      <c r="A58" s="92">
        <v>51</v>
      </c>
      <c r="B58" s="107" t="s">
        <v>348</v>
      </c>
      <c r="C58" s="114">
        <v>314</v>
      </c>
      <c r="D58" s="107" t="s">
        <v>151</v>
      </c>
      <c r="E58" s="116" t="s">
        <v>246</v>
      </c>
      <c r="F58" s="115" t="s">
        <v>4</v>
      </c>
      <c r="G58" s="107">
        <v>10</v>
      </c>
      <c r="H58" s="107"/>
      <c r="I58" s="107"/>
      <c r="J58" s="125">
        <v>44384</v>
      </c>
      <c r="K58" s="125">
        <v>44384</v>
      </c>
      <c r="L58" s="126">
        <v>182.9</v>
      </c>
      <c r="M58" s="127">
        <v>1829</v>
      </c>
    </row>
    <row r="59" spans="1:13" x14ac:dyDescent="0.25">
      <c r="A59" s="92">
        <v>52</v>
      </c>
      <c r="B59" s="107" t="s">
        <v>471</v>
      </c>
      <c r="C59" s="107">
        <v>161</v>
      </c>
      <c r="D59" s="107" t="s">
        <v>151</v>
      </c>
      <c r="E59" s="108" t="s">
        <v>38</v>
      </c>
      <c r="F59" s="109" t="s">
        <v>4</v>
      </c>
      <c r="G59" s="107">
        <v>2</v>
      </c>
      <c r="H59" s="107"/>
      <c r="I59" s="107"/>
      <c r="J59" s="125">
        <v>41818</v>
      </c>
      <c r="K59" s="125">
        <v>41818</v>
      </c>
      <c r="L59" s="126">
        <v>3750</v>
      </c>
      <c r="M59" s="127">
        <v>7500</v>
      </c>
    </row>
    <row r="60" spans="1:13" x14ac:dyDescent="0.25">
      <c r="A60" s="92">
        <v>53</v>
      </c>
      <c r="B60" s="107" t="s">
        <v>201</v>
      </c>
      <c r="C60" s="107">
        <v>207</v>
      </c>
      <c r="D60" s="107" t="s">
        <v>151</v>
      </c>
      <c r="E60" s="108" t="s">
        <v>73</v>
      </c>
      <c r="F60" s="109" t="s">
        <v>74</v>
      </c>
      <c r="G60" s="107">
        <v>1</v>
      </c>
      <c r="H60" s="107"/>
      <c r="I60" s="107"/>
      <c r="J60" s="125">
        <v>43971</v>
      </c>
      <c r="K60" s="125">
        <v>43971</v>
      </c>
      <c r="L60" s="126">
        <v>38.94</v>
      </c>
      <c r="M60" s="127">
        <v>38.94</v>
      </c>
    </row>
    <row r="61" spans="1:13" x14ac:dyDescent="0.25">
      <c r="A61" s="92">
        <v>54</v>
      </c>
      <c r="B61" s="107" t="s">
        <v>201</v>
      </c>
      <c r="C61" s="107">
        <v>163</v>
      </c>
      <c r="D61" s="107" t="s">
        <v>151</v>
      </c>
      <c r="E61" s="108" t="s">
        <v>44</v>
      </c>
      <c r="F61" s="109" t="s">
        <v>7</v>
      </c>
      <c r="G61" s="107">
        <v>4</v>
      </c>
      <c r="H61" s="107"/>
      <c r="I61" s="107"/>
      <c r="J61" s="125">
        <v>42827</v>
      </c>
      <c r="K61" s="125">
        <v>42827</v>
      </c>
      <c r="L61" s="126">
        <v>173</v>
      </c>
      <c r="M61" s="127">
        <v>692</v>
      </c>
    </row>
    <row r="62" spans="1:13" x14ac:dyDescent="0.25">
      <c r="A62" s="92">
        <v>55</v>
      </c>
      <c r="B62" s="107" t="s">
        <v>201</v>
      </c>
      <c r="C62" s="107">
        <v>164</v>
      </c>
      <c r="D62" s="107" t="s">
        <v>151</v>
      </c>
      <c r="E62" s="108" t="s">
        <v>42</v>
      </c>
      <c r="F62" s="109" t="s">
        <v>4</v>
      </c>
      <c r="G62" s="107">
        <v>4</v>
      </c>
      <c r="H62" s="107"/>
      <c r="I62" s="107"/>
      <c r="J62" s="125">
        <v>43586</v>
      </c>
      <c r="K62" s="125">
        <v>43586</v>
      </c>
      <c r="L62" s="126">
        <v>190.59</v>
      </c>
      <c r="M62" s="127">
        <v>762.36</v>
      </c>
    </row>
    <row r="63" spans="1:13" x14ac:dyDescent="0.25">
      <c r="A63" s="92">
        <v>56</v>
      </c>
      <c r="B63" s="107" t="s">
        <v>201</v>
      </c>
      <c r="C63" s="107">
        <v>259</v>
      </c>
      <c r="D63" s="107" t="s">
        <v>151</v>
      </c>
      <c r="E63" s="108" t="s">
        <v>169</v>
      </c>
      <c r="F63" s="109" t="s">
        <v>4</v>
      </c>
      <c r="G63" s="107">
        <v>5</v>
      </c>
      <c r="H63" s="107"/>
      <c r="I63" s="107"/>
      <c r="J63" s="125">
        <v>42998</v>
      </c>
      <c r="K63" s="125">
        <v>42998</v>
      </c>
      <c r="L63" s="126">
        <v>61.99</v>
      </c>
      <c r="M63" s="127">
        <v>309.95</v>
      </c>
    </row>
    <row r="64" spans="1:13" x14ac:dyDescent="0.25">
      <c r="A64" s="92">
        <v>57</v>
      </c>
      <c r="B64" s="107" t="s">
        <v>201</v>
      </c>
      <c r="C64" s="107">
        <v>175</v>
      </c>
      <c r="D64" s="107" t="s">
        <v>151</v>
      </c>
      <c r="E64" s="108" t="s">
        <v>168</v>
      </c>
      <c r="F64" s="109" t="s">
        <v>4</v>
      </c>
      <c r="G64" s="107">
        <v>7</v>
      </c>
      <c r="H64" s="107"/>
      <c r="I64" s="107"/>
      <c r="J64" s="125">
        <v>44392</v>
      </c>
      <c r="K64" s="125">
        <v>44392</v>
      </c>
      <c r="L64" s="126">
        <v>115.64</v>
      </c>
      <c r="M64" s="127">
        <v>809.48</v>
      </c>
    </row>
    <row r="65" spans="1:13" x14ac:dyDescent="0.25">
      <c r="A65" s="92">
        <v>58</v>
      </c>
      <c r="B65" s="107" t="s">
        <v>201</v>
      </c>
      <c r="C65" s="107">
        <v>166</v>
      </c>
      <c r="D65" s="107" t="s">
        <v>151</v>
      </c>
      <c r="E65" s="108" t="s">
        <v>213</v>
      </c>
      <c r="F65" s="109" t="s">
        <v>4</v>
      </c>
      <c r="G65" s="107">
        <v>10</v>
      </c>
      <c r="H65" s="107"/>
      <c r="I65" s="107"/>
      <c r="J65" s="125">
        <v>43586</v>
      </c>
      <c r="K65" s="125">
        <v>43586</v>
      </c>
      <c r="L65" s="126">
        <v>48.38</v>
      </c>
      <c r="M65" s="127">
        <v>483.8</v>
      </c>
    </row>
    <row r="66" spans="1:13" x14ac:dyDescent="0.25">
      <c r="A66" s="92">
        <v>59</v>
      </c>
      <c r="B66" s="107" t="s">
        <v>201</v>
      </c>
      <c r="C66" s="107">
        <v>220</v>
      </c>
      <c r="D66" s="107" t="s">
        <v>151</v>
      </c>
      <c r="E66" s="108" t="s">
        <v>81</v>
      </c>
      <c r="F66" s="109" t="s">
        <v>7</v>
      </c>
      <c r="G66" s="107">
        <v>10</v>
      </c>
      <c r="H66" s="107"/>
      <c r="I66" s="107"/>
      <c r="J66" s="125">
        <v>43588</v>
      </c>
      <c r="K66" s="125">
        <v>43588</v>
      </c>
      <c r="L66" s="126">
        <v>115.64</v>
      </c>
      <c r="M66" s="127">
        <v>1156.4000000000001</v>
      </c>
    </row>
    <row r="67" spans="1:13" x14ac:dyDescent="0.25">
      <c r="A67" s="92">
        <v>60</v>
      </c>
      <c r="B67" s="107" t="s">
        <v>201</v>
      </c>
      <c r="C67" s="107">
        <v>250</v>
      </c>
      <c r="D67" s="107" t="s">
        <v>151</v>
      </c>
      <c r="E67" s="108" t="s">
        <v>94</v>
      </c>
      <c r="F67" s="109" t="s">
        <v>4</v>
      </c>
      <c r="G67" s="107">
        <v>10</v>
      </c>
      <c r="H67" s="107"/>
      <c r="I67" s="107"/>
      <c r="J67" s="125">
        <v>44426</v>
      </c>
      <c r="K67" s="125">
        <v>44426</v>
      </c>
      <c r="L67" s="126">
        <v>259.60000000000002</v>
      </c>
      <c r="M67" s="127">
        <v>2596</v>
      </c>
    </row>
    <row r="68" spans="1:13" x14ac:dyDescent="0.25">
      <c r="A68" s="92">
        <v>61</v>
      </c>
      <c r="B68" s="107" t="s">
        <v>201</v>
      </c>
      <c r="C68" s="107">
        <v>304</v>
      </c>
      <c r="D68" s="107" t="s">
        <v>151</v>
      </c>
      <c r="E68" s="108" t="s">
        <v>215</v>
      </c>
      <c r="F68" s="109" t="s">
        <v>4</v>
      </c>
      <c r="G68" s="107">
        <v>15</v>
      </c>
      <c r="H68" s="107"/>
      <c r="I68" s="107"/>
      <c r="J68" s="125">
        <v>43797</v>
      </c>
      <c r="K68" s="125">
        <v>43797</v>
      </c>
      <c r="L68" s="126">
        <v>110</v>
      </c>
      <c r="M68" s="127">
        <v>1650</v>
      </c>
    </row>
    <row r="69" spans="1:13" x14ac:dyDescent="0.25">
      <c r="A69" s="92">
        <v>62</v>
      </c>
      <c r="B69" s="107" t="s">
        <v>201</v>
      </c>
      <c r="C69" s="107">
        <v>174</v>
      </c>
      <c r="D69" s="107" t="s">
        <v>151</v>
      </c>
      <c r="E69" s="108" t="s">
        <v>49</v>
      </c>
      <c r="F69" s="109" t="s">
        <v>4</v>
      </c>
      <c r="G69" s="107">
        <v>16</v>
      </c>
      <c r="H69" s="107"/>
      <c r="I69" s="107"/>
      <c r="J69" s="125">
        <v>43362</v>
      </c>
      <c r="K69" s="125">
        <v>43362</v>
      </c>
      <c r="L69" s="126">
        <v>74</v>
      </c>
      <c r="M69" s="127">
        <v>1184</v>
      </c>
    </row>
    <row r="70" spans="1:13" x14ac:dyDescent="0.25">
      <c r="A70" s="92">
        <v>63</v>
      </c>
      <c r="B70" s="107" t="s">
        <v>201</v>
      </c>
      <c r="C70" s="107">
        <v>215</v>
      </c>
      <c r="D70" s="107" t="s">
        <v>151</v>
      </c>
      <c r="E70" s="108" t="s">
        <v>247</v>
      </c>
      <c r="F70" s="109" t="s">
        <v>136</v>
      </c>
      <c r="G70" s="107">
        <v>17</v>
      </c>
      <c r="H70" s="107"/>
      <c r="I70" s="107"/>
      <c r="J70" s="125">
        <v>43971</v>
      </c>
      <c r="K70" s="125">
        <v>43971</v>
      </c>
      <c r="L70" s="126">
        <v>60.18</v>
      </c>
      <c r="M70" s="127">
        <v>1023.06</v>
      </c>
    </row>
    <row r="71" spans="1:13" x14ac:dyDescent="0.25">
      <c r="A71" s="92">
        <v>64</v>
      </c>
      <c r="B71" s="107" t="s">
        <v>201</v>
      </c>
      <c r="C71" s="114">
        <v>316</v>
      </c>
      <c r="D71" s="107" t="s">
        <v>151</v>
      </c>
      <c r="E71" s="116" t="s">
        <v>248</v>
      </c>
      <c r="F71" s="115" t="s">
        <v>136</v>
      </c>
      <c r="G71" s="107">
        <v>20</v>
      </c>
      <c r="H71" s="107"/>
      <c r="I71" s="107"/>
      <c r="J71" s="133">
        <v>44384</v>
      </c>
      <c r="K71" s="133">
        <v>44384</v>
      </c>
      <c r="L71" s="126">
        <v>81.42</v>
      </c>
      <c r="M71" s="127">
        <v>1628.4</v>
      </c>
    </row>
    <row r="72" spans="1:13" x14ac:dyDescent="0.25">
      <c r="A72" s="92">
        <v>65</v>
      </c>
      <c r="B72" s="107" t="s">
        <v>201</v>
      </c>
      <c r="C72" s="107">
        <v>280</v>
      </c>
      <c r="D72" s="107" t="s">
        <v>151</v>
      </c>
      <c r="E72" s="108" t="s">
        <v>119</v>
      </c>
      <c r="F72" s="109" t="s">
        <v>4</v>
      </c>
      <c r="G72" s="110">
        <v>22</v>
      </c>
      <c r="H72" s="110"/>
      <c r="I72" s="110"/>
      <c r="J72" s="125">
        <v>44426</v>
      </c>
      <c r="K72" s="125">
        <v>44426</v>
      </c>
      <c r="L72" s="128">
        <v>153.4</v>
      </c>
      <c r="M72" s="129">
        <v>3374.8</v>
      </c>
    </row>
    <row r="73" spans="1:13" x14ac:dyDescent="0.25">
      <c r="A73" s="92">
        <v>66</v>
      </c>
      <c r="B73" s="107" t="s">
        <v>201</v>
      </c>
      <c r="C73" s="107">
        <v>305</v>
      </c>
      <c r="D73" s="107" t="s">
        <v>151</v>
      </c>
      <c r="E73" s="108" t="s">
        <v>216</v>
      </c>
      <c r="F73" s="109" t="s">
        <v>7</v>
      </c>
      <c r="G73" s="107">
        <v>25</v>
      </c>
      <c r="H73" s="107"/>
      <c r="I73" s="107"/>
      <c r="J73" s="125">
        <v>44365</v>
      </c>
      <c r="K73" s="125">
        <v>44365</v>
      </c>
      <c r="L73" s="126">
        <v>536.9</v>
      </c>
      <c r="M73" s="127">
        <v>13422.5</v>
      </c>
    </row>
    <row r="74" spans="1:13" x14ac:dyDescent="0.25">
      <c r="A74" s="92">
        <v>67</v>
      </c>
      <c r="B74" s="107" t="s">
        <v>201</v>
      </c>
      <c r="C74" s="107">
        <v>306</v>
      </c>
      <c r="D74" s="107" t="s">
        <v>151</v>
      </c>
      <c r="E74" s="108" t="s">
        <v>217</v>
      </c>
      <c r="F74" s="109" t="s">
        <v>4</v>
      </c>
      <c r="G74" s="107">
        <v>30</v>
      </c>
      <c r="H74" s="107"/>
      <c r="I74" s="107"/>
      <c r="J74" s="125">
        <v>44365</v>
      </c>
      <c r="K74" s="125">
        <v>44365</v>
      </c>
      <c r="L74" s="126">
        <v>76.7</v>
      </c>
      <c r="M74" s="127">
        <v>2301</v>
      </c>
    </row>
    <row r="75" spans="1:13" ht="15.75" x14ac:dyDescent="0.25">
      <c r="A75" s="92">
        <v>68</v>
      </c>
      <c r="B75" s="107" t="s">
        <v>201</v>
      </c>
      <c r="C75" s="114">
        <v>331</v>
      </c>
      <c r="D75" s="107" t="s">
        <v>151</v>
      </c>
      <c r="E75" s="116" t="s">
        <v>261</v>
      </c>
      <c r="F75" s="119" t="s">
        <v>4</v>
      </c>
      <c r="G75" s="107">
        <v>30</v>
      </c>
      <c r="H75" s="107"/>
      <c r="I75" s="107"/>
      <c r="J75" s="133">
        <v>44418</v>
      </c>
      <c r="K75" s="133">
        <v>44418</v>
      </c>
      <c r="L75" s="126">
        <v>655.35233333333304</v>
      </c>
      <c r="M75" s="127">
        <v>19660.569999999992</v>
      </c>
    </row>
    <row r="76" spans="1:13" x14ac:dyDescent="0.25">
      <c r="A76" s="92">
        <v>69</v>
      </c>
      <c r="B76" s="107" t="s">
        <v>201</v>
      </c>
      <c r="C76" s="107">
        <v>213</v>
      </c>
      <c r="D76" s="107" t="s">
        <v>151</v>
      </c>
      <c r="E76" s="108" t="s">
        <v>260</v>
      </c>
      <c r="F76" s="109" t="s">
        <v>4</v>
      </c>
      <c r="G76" s="107">
        <v>34</v>
      </c>
      <c r="H76" s="107"/>
      <c r="I76" s="107"/>
      <c r="J76" s="125">
        <v>43977</v>
      </c>
      <c r="K76" s="125">
        <v>43977</v>
      </c>
      <c r="L76" s="126">
        <v>613.6</v>
      </c>
      <c r="M76" s="127">
        <v>20862.400000000001</v>
      </c>
    </row>
    <row r="77" spans="1:13" x14ac:dyDescent="0.25">
      <c r="A77" s="92">
        <v>70</v>
      </c>
      <c r="B77" s="107" t="s">
        <v>201</v>
      </c>
      <c r="C77" s="114">
        <v>308</v>
      </c>
      <c r="D77" s="107" t="s">
        <v>151</v>
      </c>
      <c r="E77" s="116" t="s">
        <v>223</v>
      </c>
      <c r="F77" s="115" t="s">
        <v>4</v>
      </c>
      <c r="G77" s="107">
        <v>50</v>
      </c>
      <c r="H77" s="107"/>
      <c r="I77" s="107"/>
      <c r="J77" s="133">
        <v>44385</v>
      </c>
      <c r="K77" s="133">
        <v>44385</v>
      </c>
      <c r="L77" s="126">
        <v>403.56</v>
      </c>
      <c r="M77" s="127">
        <v>20178</v>
      </c>
    </row>
    <row r="78" spans="1:13" x14ac:dyDescent="0.25">
      <c r="A78" s="92">
        <v>71</v>
      </c>
      <c r="B78" s="107" t="s">
        <v>201</v>
      </c>
      <c r="C78" s="107">
        <v>159</v>
      </c>
      <c r="D78" s="107" t="s">
        <v>151</v>
      </c>
      <c r="E78" s="108" t="s">
        <v>70</v>
      </c>
      <c r="F78" s="109" t="s">
        <v>7</v>
      </c>
      <c r="G78" s="107">
        <v>108</v>
      </c>
      <c r="H78" s="107"/>
      <c r="I78" s="107"/>
      <c r="J78" s="125">
        <v>44384</v>
      </c>
      <c r="K78" s="125">
        <v>44384</v>
      </c>
      <c r="L78" s="126">
        <v>58.95</v>
      </c>
      <c r="M78" s="127">
        <v>6366.6</v>
      </c>
    </row>
    <row r="79" spans="1:13" x14ac:dyDescent="0.25">
      <c r="A79" s="92">
        <v>72</v>
      </c>
      <c r="B79" s="107" t="s">
        <v>201</v>
      </c>
      <c r="C79" s="107">
        <v>165</v>
      </c>
      <c r="D79" s="107" t="s">
        <v>151</v>
      </c>
      <c r="E79" s="108" t="s">
        <v>43</v>
      </c>
      <c r="F79" s="109" t="s">
        <v>7</v>
      </c>
      <c r="G79" s="107">
        <v>129</v>
      </c>
      <c r="H79" s="107"/>
      <c r="I79" s="107"/>
      <c r="J79" s="125">
        <v>44384</v>
      </c>
      <c r="K79" s="125">
        <v>44384</v>
      </c>
      <c r="L79" s="126">
        <v>81.42</v>
      </c>
      <c r="M79" s="127">
        <v>10503.18</v>
      </c>
    </row>
    <row r="80" spans="1:13" ht="15.75" x14ac:dyDescent="0.25">
      <c r="A80" s="92">
        <v>73</v>
      </c>
      <c r="B80" s="111" t="s">
        <v>201</v>
      </c>
      <c r="C80" s="107">
        <v>121</v>
      </c>
      <c r="D80" s="107" t="s">
        <v>151</v>
      </c>
      <c r="E80" s="112" t="s">
        <v>18</v>
      </c>
      <c r="F80" s="113" t="s">
        <v>4</v>
      </c>
      <c r="G80" s="111">
        <v>133</v>
      </c>
      <c r="H80" s="111"/>
      <c r="I80" s="111"/>
      <c r="J80" s="130">
        <v>42827</v>
      </c>
      <c r="K80" s="130">
        <v>42827</v>
      </c>
      <c r="L80" s="131">
        <v>7.4</v>
      </c>
      <c r="M80" s="132">
        <v>984.2</v>
      </c>
    </row>
    <row r="81" spans="1:106" ht="15.75" x14ac:dyDescent="0.25">
      <c r="A81" s="92">
        <v>74</v>
      </c>
      <c r="B81" s="111" t="s">
        <v>201</v>
      </c>
      <c r="C81" s="107">
        <v>167</v>
      </c>
      <c r="D81" s="107" t="s">
        <v>151</v>
      </c>
      <c r="E81" s="112" t="s">
        <v>39</v>
      </c>
      <c r="F81" s="113" t="s">
        <v>40</v>
      </c>
      <c r="G81" s="111">
        <v>150</v>
      </c>
      <c r="H81" s="111"/>
      <c r="I81" s="111"/>
      <c r="J81" s="130">
        <v>43595</v>
      </c>
      <c r="K81" s="130">
        <v>43595</v>
      </c>
      <c r="L81" s="131">
        <v>21.83</v>
      </c>
      <c r="M81" s="132">
        <v>3274.4999999999995</v>
      </c>
    </row>
    <row r="82" spans="1:106" x14ac:dyDescent="0.25">
      <c r="A82" s="92">
        <v>75</v>
      </c>
      <c r="B82" s="107" t="s">
        <v>201</v>
      </c>
      <c r="C82" s="107">
        <v>123</v>
      </c>
      <c r="D82" s="107" t="s">
        <v>151</v>
      </c>
      <c r="E82" s="108" t="s">
        <v>19</v>
      </c>
      <c r="F82" s="109" t="s">
        <v>4</v>
      </c>
      <c r="G82" s="107">
        <v>171</v>
      </c>
      <c r="H82" s="107"/>
      <c r="I82" s="107"/>
      <c r="J82" s="125">
        <v>43595</v>
      </c>
      <c r="K82" s="125">
        <v>43595</v>
      </c>
      <c r="L82" s="126">
        <v>10</v>
      </c>
      <c r="M82" s="127">
        <v>1710</v>
      </c>
    </row>
    <row r="83" spans="1:106" s="94" customFormat="1" ht="15.75" x14ac:dyDescent="0.25">
      <c r="A83" s="92">
        <v>76</v>
      </c>
      <c r="B83" s="111" t="s">
        <v>201</v>
      </c>
      <c r="C83" s="107">
        <v>209</v>
      </c>
      <c r="D83" s="107" t="s">
        <v>151</v>
      </c>
      <c r="E83" s="112" t="s">
        <v>194</v>
      </c>
      <c r="F83" s="113" t="s">
        <v>13</v>
      </c>
      <c r="G83" s="111">
        <v>235</v>
      </c>
      <c r="H83" s="111"/>
      <c r="I83" s="111"/>
      <c r="J83" s="130">
        <v>43977</v>
      </c>
      <c r="K83" s="130">
        <v>43977</v>
      </c>
      <c r="L83" s="131">
        <v>600</v>
      </c>
      <c r="M83" s="132">
        <v>141000</v>
      </c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</row>
    <row r="84" spans="1:106" x14ac:dyDescent="0.25">
      <c r="A84" s="92">
        <v>77</v>
      </c>
      <c r="B84" s="107" t="s">
        <v>201</v>
      </c>
      <c r="C84" s="107">
        <v>122</v>
      </c>
      <c r="D84" s="107" t="s">
        <v>151</v>
      </c>
      <c r="E84" s="108" t="s">
        <v>235</v>
      </c>
      <c r="F84" s="109" t="s">
        <v>4</v>
      </c>
      <c r="G84" s="107">
        <v>335</v>
      </c>
      <c r="H84" s="107"/>
      <c r="I84" s="107"/>
      <c r="J84" s="133">
        <v>43971</v>
      </c>
      <c r="K84" s="133">
        <v>43971</v>
      </c>
      <c r="L84" s="126">
        <v>15.36</v>
      </c>
      <c r="M84" s="127">
        <v>5145.5999999999995</v>
      </c>
    </row>
    <row r="85" spans="1:106" x14ac:dyDescent="0.25">
      <c r="A85" s="92">
        <v>78</v>
      </c>
      <c r="B85" s="107" t="s">
        <v>201</v>
      </c>
      <c r="C85" s="114">
        <v>318</v>
      </c>
      <c r="D85" s="107" t="s">
        <v>151</v>
      </c>
      <c r="E85" s="116" t="s">
        <v>236</v>
      </c>
      <c r="F85" s="115" t="s">
        <v>4</v>
      </c>
      <c r="G85" s="107">
        <v>384</v>
      </c>
      <c r="H85" s="107"/>
      <c r="I85" s="107"/>
      <c r="J85" s="125">
        <v>44389</v>
      </c>
      <c r="K85" s="125">
        <v>44389</v>
      </c>
      <c r="L85" s="126">
        <v>15.54</v>
      </c>
      <c r="M85" s="127">
        <v>5967.36</v>
      </c>
    </row>
    <row r="86" spans="1:106" ht="15.75" x14ac:dyDescent="0.25">
      <c r="A86" s="92">
        <v>79</v>
      </c>
      <c r="B86" s="111" t="s">
        <v>201</v>
      </c>
      <c r="C86" s="107">
        <v>108</v>
      </c>
      <c r="D86" s="107" t="s">
        <v>151</v>
      </c>
      <c r="E86" s="112" t="s">
        <v>208</v>
      </c>
      <c r="F86" s="113" t="s">
        <v>4</v>
      </c>
      <c r="G86" s="111">
        <v>455</v>
      </c>
      <c r="H86" s="111"/>
      <c r="I86" s="111"/>
      <c r="J86" s="130">
        <v>44056</v>
      </c>
      <c r="K86" s="130">
        <v>44056</v>
      </c>
      <c r="L86" s="131">
        <v>79.89</v>
      </c>
      <c r="M86" s="132">
        <v>36349.949999999997</v>
      </c>
    </row>
    <row r="87" spans="1:106" x14ac:dyDescent="0.25">
      <c r="A87" s="92">
        <v>80</v>
      </c>
      <c r="B87" s="120" t="s">
        <v>198</v>
      </c>
      <c r="C87" s="120">
        <v>101</v>
      </c>
      <c r="D87" s="120" t="s">
        <v>151</v>
      </c>
      <c r="E87" s="121" t="s">
        <v>3</v>
      </c>
      <c r="F87" s="122" t="s">
        <v>4</v>
      </c>
      <c r="G87" s="120">
        <v>1</v>
      </c>
      <c r="H87" s="120"/>
      <c r="I87" s="120"/>
      <c r="J87" s="136">
        <v>42370</v>
      </c>
      <c r="K87" s="136">
        <v>42370</v>
      </c>
      <c r="L87" s="137">
        <v>200</v>
      </c>
      <c r="M87" s="138">
        <v>200</v>
      </c>
    </row>
    <row r="88" spans="1:106" s="94" customFormat="1" x14ac:dyDescent="0.25">
      <c r="A88" s="92">
        <v>81</v>
      </c>
      <c r="B88" s="107" t="s">
        <v>198</v>
      </c>
      <c r="C88" s="107">
        <v>133</v>
      </c>
      <c r="D88" s="107" t="s">
        <v>151</v>
      </c>
      <c r="E88" s="108" t="s">
        <v>238</v>
      </c>
      <c r="F88" s="109" t="s">
        <v>4</v>
      </c>
      <c r="G88" s="107">
        <v>1</v>
      </c>
      <c r="H88" s="107"/>
      <c r="I88" s="107"/>
      <c r="J88" s="133">
        <v>41818</v>
      </c>
      <c r="K88" s="133">
        <v>41818</v>
      </c>
      <c r="L88" s="126">
        <v>370.5</v>
      </c>
      <c r="M88" s="127">
        <v>370.5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</row>
    <row r="89" spans="1:106" x14ac:dyDescent="0.25">
      <c r="A89" s="92">
        <v>82</v>
      </c>
      <c r="B89" s="107" t="s">
        <v>198</v>
      </c>
      <c r="C89" s="107">
        <v>146</v>
      </c>
      <c r="D89" s="107" t="s">
        <v>151</v>
      </c>
      <c r="E89" s="108" t="s">
        <v>172</v>
      </c>
      <c r="F89" s="109" t="s">
        <v>4</v>
      </c>
      <c r="G89" s="107">
        <v>1</v>
      </c>
      <c r="H89" s="107"/>
      <c r="I89" s="107"/>
      <c r="J89" s="125">
        <v>43895</v>
      </c>
      <c r="K89" s="125">
        <v>43895</v>
      </c>
      <c r="L89" s="126">
        <v>306.8</v>
      </c>
      <c r="M89" s="127">
        <v>306.8</v>
      </c>
    </row>
    <row r="90" spans="1:106" x14ac:dyDescent="0.25">
      <c r="A90" s="92">
        <v>83</v>
      </c>
      <c r="B90" s="107" t="s">
        <v>198</v>
      </c>
      <c r="C90" s="107">
        <v>170</v>
      </c>
      <c r="D90" s="107" t="s">
        <v>151</v>
      </c>
      <c r="E90" s="108" t="s">
        <v>45</v>
      </c>
      <c r="F90" s="109" t="s">
        <v>4</v>
      </c>
      <c r="G90" s="107">
        <v>1</v>
      </c>
      <c r="H90" s="107"/>
      <c r="I90" s="107"/>
      <c r="J90" s="125">
        <v>43237</v>
      </c>
      <c r="K90" s="125">
        <v>43237</v>
      </c>
      <c r="L90" s="126">
        <v>625</v>
      </c>
      <c r="M90" s="127">
        <v>625</v>
      </c>
    </row>
    <row r="91" spans="1:106" x14ac:dyDescent="0.25">
      <c r="A91" s="92">
        <v>84</v>
      </c>
      <c r="B91" s="107" t="s">
        <v>198</v>
      </c>
      <c r="C91" s="107">
        <v>191</v>
      </c>
      <c r="D91" s="107" t="s">
        <v>151</v>
      </c>
      <c r="E91" s="108" t="s">
        <v>65</v>
      </c>
      <c r="F91" s="109" t="s">
        <v>20</v>
      </c>
      <c r="G91" s="107">
        <v>1</v>
      </c>
      <c r="H91" s="107"/>
      <c r="I91" s="107"/>
      <c r="J91" s="125">
        <v>41818</v>
      </c>
      <c r="K91" s="125">
        <v>41818</v>
      </c>
      <c r="L91" s="126">
        <v>250</v>
      </c>
      <c r="M91" s="127">
        <v>250</v>
      </c>
    </row>
    <row r="92" spans="1:106" x14ac:dyDescent="0.25">
      <c r="A92" s="92">
        <v>85</v>
      </c>
      <c r="B92" s="107" t="s">
        <v>198</v>
      </c>
      <c r="C92" s="107">
        <v>219</v>
      </c>
      <c r="D92" s="107" t="s">
        <v>151</v>
      </c>
      <c r="E92" s="108" t="s">
        <v>249</v>
      </c>
      <c r="F92" s="109" t="s">
        <v>4</v>
      </c>
      <c r="G92" s="107">
        <v>1</v>
      </c>
      <c r="H92" s="107"/>
      <c r="I92" s="107"/>
      <c r="J92" s="133">
        <v>43095</v>
      </c>
      <c r="K92" s="133">
        <v>43095</v>
      </c>
      <c r="L92" s="126">
        <v>139.83000000000001</v>
      </c>
      <c r="M92" s="127">
        <v>139.83000000000001</v>
      </c>
    </row>
    <row r="93" spans="1:106" x14ac:dyDescent="0.25">
      <c r="A93" s="92">
        <v>86</v>
      </c>
      <c r="B93" s="107" t="s">
        <v>198</v>
      </c>
      <c r="C93" s="107">
        <v>254</v>
      </c>
      <c r="D93" s="107" t="s">
        <v>151</v>
      </c>
      <c r="E93" s="108" t="s">
        <v>102</v>
      </c>
      <c r="F93" s="109" t="s">
        <v>4</v>
      </c>
      <c r="G93" s="107">
        <v>1</v>
      </c>
      <c r="H93" s="107"/>
      <c r="I93" s="107"/>
      <c r="J93" s="125">
        <v>42914</v>
      </c>
      <c r="K93" s="125">
        <v>42914</v>
      </c>
      <c r="L93" s="126">
        <v>20</v>
      </c>
      <c r="M93" s="127">
        <v>20</v>
      </c>
    </row>
    <row r="94" spans="1:106" x14ac:dyDescent="0.25">
      <c r="A94" s="92">
        <v>87</v>
      </c>
      <c r="B94" s="107" t="s">
        <v>198</v>
      </c>
      <c r="C94" s="114">
        <v>329</v>
      </c>
      <c r="D94" s="107" t="s">
        <v>151</v>
      </c>
      <c r="E94" s="116" t="s">
        <v>256</v>
      </c>
      <c r="F94" s="115" t="s">
        <v>13</v>
      </c>
      <c r="G94" s="107">
        <v>2</v>
      </c>
      <c r="H94" s="107"/>
      <c r="I94" s="107"/>
      <c r="J94" s="133">
        <v>43895</v>
      </c>
      <c r="K94" s="133">
        <v>43895</v>
      </c>
      <c r="L94" s="126">
        <v>323.32</v>
      </c>
      <c r="M94" s="127">
        <v>646.64</v>
      </c>
    </row>
    <row r="95" spans="1:106" x14ac:dyDescent="0.25">
      <c r="A95" s="92">
        <v>88</v>
      </c>
      <c r="B95" s="107" t="s">
        <v>198</v>
      </c>
      <c r="C95" s="107">
        <v>115</v>
      </c>
      <c r="D95" s="107" t="s">
        <v>151</v>
      </c>
      <c r="E95" s="108" t="s">
        <v>186</v>
      </c>
      <c r="F95" s="109" t="s">
        <v>12</v>
      </c>
      <c r="G95" s="107">
        <v>2</v>
      </c>
      <c r="H95" s="107"/>
      <c r="I95" s="107"/>
      <c r="J95" s="125">
        <v>43591</v>
      </c>
      <c r="K95" s="125">
        <v>43591</v>
      </c>
      <c r="L95" s="126">
        <v>195</v>
      </c>
      <c r="M95" s="127">
        <v>390</v>
      </c>
    </row>
    <row r="96" spans="1:106" x14ac:dyDescent="0.25">
      <c r="A96" s="92">
        <v>89</v>
      </c>
      <c r="B96" s="107" t="s">
        <v>198</v>
      </c>
      <c r="C96" s="107">
        <v>279</v>
      </c>
      <c r="D96" s="107" t="s">
        <v>151</v>
      </c>
      <c r="E96" s="108" t="s">
        <v>221</v>
      </c>
      <c r="F96" s="109" t="s">
        <v>13</v>
      </c>
      <c r="G96" s="110">
        <v>3</v>
      </c>
      <c r="H96" s="110"/>
      <c r="I96" s="110"/>
      <c r="J96" s="125">
        <v>44406</v>
      </c>
      <c r="K96" s="125">
        <v>44406</v>
      </c>
      <c r="L96" s="128">
        <v>549.99749999999995</v>
      </c>
      <c r="M96" s="129">
        <v>1649.9924999999998</v>
      </c>
    </row>
    <row r="97" spans="1:106" x14ac:dyDescent="0.25">
      <c r="A97" s="92">
        <v>90</v>
      </c>
      <c r="B97" s="107" t="s">
        <v>198</v>
      </c>
      <c r="C97" s="107">
        <v>303</v>
      </c>
      <c r="D97" s="107" t="s">
        <v>151</v>
      </c>
      <c r="E97" s="108" t="s">
        <v>192</v>
      </c>
      <c r="F97" s="109" t="s">
        <v>4</v>
      </c>
      <c r="G97" s="107">
        <v>4</v>
      </c>
      <c r="H97" s="107"/>
      <c r="I97" s="107"/>
      <c r="J97" s="125">
        <v>43592</v>
      </c>
      <c r="K97" s="125">
        <v>43592</v>
      </c>
      <c r="L97" s="126">
        <v>25</v>
      </c>
      <c r="M97" s="127">
        <v>100</v>
      </c>
    </row>
    <row r="98" spans="1:106" x14ac:dyDescent="0.25">
      <c r="A98" s="92">
        <v>91</v>
      </c>
      <c r="B98" s="107" t="s">
        <v>198</v>
      </c>
      <c r="C98" s="107">
        <v>139</v>
      </c>
      <c r="D98" s="107" t="s">
        <v>151</v>
      </c>
      <c r="E98" s="108" t="s">
        <v>27</v>
      </c>
      <c r="F98" s="109" t="s">
        <v>4</v>
      </c>
      <c r="G98" s="107">
        <v>5</v>
      </c>
      <c r="H98" s="107"/>
      <c r="I98" s="107"/>
      <c r="J98" s="125">
        <v>43248</v>
      </c>
      <c r="K98" s="125">
        <v>43248</v>
      </c>
      <c r="L98" s="126">
        <v>19.28</v>
      </c>
      <c r="M98" s="127">
        <v>96.4</v>
      </c>
    </row>
    <row r="99" spans="1:106" x14ac:dyDescent="0.25">
      <c r="A99" s="92">
        <v>92</v>
      </c>
      <c r="B99" s="107" t="s">
        <v>198</v>
      </c>
      <c r="C99" s="107">
        <v>149</v>
      </c>
      <c r="D99" s="107" t="s">
        <v>151</v>
      </c>
      <c r="E99" s="108" t="s">
        <v>163</v>
      </c>
      <c r="F99" s="109" t="s">
        <v>4</v>
      </c>
      <c r="G99" s="107">
        <v>5</v>
      </c>
      <c r="H99" s="107"/>
      <c r="I99" s="107"/>
      <c r="J99" s="125">
        <v>42893</v>
      </c>
      <c r="K99" s="125">
        <v>42893</v>
      </c>
      <c r="L99" s="126">
        <v>850</v>
      </c>
      <c r="M99" s="127">
        <v>4250</v>
      </c>
    </row>
    <row r="100" spans="1:106" s="94" customFormat="1" x14ac:dyDescent="0.25">
      <c r="A100" s="92">
        <v>93</v>
      </c>
      <c r="B100" s="107" t="s">
        <v>198</v>
      </c>
      <c r="C100" s="107">
        <v>189</v>
      </c>
      <c r="D100" s="107" t="s">
        <v>151</v>
      </c>
      <c r="E100" s="108" t="s">
        <v>63</v>
      </c>
      <c r="F100" s="109" t="s">
        <v>12</v>
      </c>
      <c r="G100" s="107">
        <v>5</v>
      </c>
      <c r="H100" s="107"/>
      <c r="I100" s="107"/>
      <c r="J100" s="125">
        <v>41818</v>
      </c>
      <c r="K100" s="125">
        <v>41818</v>
      </c>
      <c r="L100" s="126">
        <v>37.119999999999997</v>
      </c>
      <c r="M100" s="127">
        <v>185.6</v>
      </c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</row>
    <row r="101" spans="1:106" x14ac:dyDescent="0.25">
      <c r="A101" s="92">
        <v>94</v>
      </c>
      <c r="B101" s="107" t="s">
        <v>198</v>
      </c>
      <c r="C101" s="107">
        <v>190</v>
      </c>
      <c r="D101" s="107" t="s">
        <v>151</v>
      </c>
      <c r="E101" s="108" t="s">
        <v>64</v>
      </c>
      <c r="F101" s="109" t="s">
        <v>20</v>
      </c>
      <c r="G101" s="107">
        <v>5</v>
      </c>
      <c r="H101" s="107"/>
      <c r="I101" s="107"/>
      <c r="J101" s="125">
        <v>41818</v>
      </c>
      <c r="K101" s="125">
        <v>41818</v>
      </c>
      <c r="L101" s="126">
        <v>250</v>
      </c>
      <c r="M101" s="127">
        <v>1250</v>
      </c>
    </row>
    <row r="102" spans="1:106" x14ac:dyDescent="0.25">
      <c r="A102" s="92">
        <v>95</v>
      </c>
      <c r="B102" s="107" t="s">
        <v>198</v>
      </c>
      <c r="C102" s="114">
        <v>310</v>
      </c>
      <c r="D102" s="107" t="s">
        <v>151</v>
      </c>
      <c r="E102" s="116" t="s">
        <v>225</v>
      </c>
      <c r="F102" s="115" t="s">
        <v>4</v>
      </c>
      <c r="G102" s="107">
        <v>6</v>
      </c>
      <c r="H102" s="107"/>
      <c r="I102" s="107"/>
      <c r="J102" s="133">
        <v>44392</v>
      </c>
      <c r="K102" s="133">
        <v>44392</v>
      </c>
      <c r="L102" s="126">
        <v>18.88</v>
      </c>
      <c r="M102" s="127">
        <v>113.28</v>
      </c>
    </row>
    <row r="103" spans="1:106" x14ac:dyDescent="0.25">
      <c r="A103" s="92">
        <v>96</v>
      </c>
      <c r="B103" s="107" t="s">
        <v>198</v>
      </c>
      <c r="C103" s="107">
        <v>244</v>
      </c>
      <c r="D103" s="107" t="s">
        <v>151</v>
      </c>
      <c r="E103" s="108" t="s">
        <v>98</v>
      </c>
      <c r="F103" s="109" t="s">
        <v>4</v>
      </c>
      <c r="G103" s="107">
        <v>6</v>
      </c>
      <c r="H103" s="107"/>
      <c r="I103" s="107"/>
      <c r="J103" s="125">
        <v>43895</v>
      </c>
      <c r="K103" s="125">
        <v>43895</v>
      </c>
      <c r="L103" s="126">
        <v>200.6</v>
      </c>
      <c r="M103" s="127">
        <v>1203.5999999999999</v>
      </c>
    </row>
    <row r="104" spans="1:106" x14ac:dyDescent="0.25">
      <c r="A104" s="92">
        <v>97</v>
      </c>
      <c r="B104" s="107" t="s">
        <v>198</v>
      </c>
      <c r="C104" s="107">
        <v>245</v>
      </c>
      <c r="D104" s="107" t="s">
        <v>151</v>
      </c>
      <c r="E104" s="108" t="s">
        <v>96</v>
      </c>
      <c r="F104" s="109" t="s">
        <v>12</v>
      </c>
      <c r="G104" s="107">
        <v>6</v>
      </c>
      <c r="H104" s="107"/>
      <c r="I104" s="107"/>
      <c r="J104" s="125">
        <v>42914</v>
      </c>
      <c r="K104" s="125">
        <v>42914</v>
      </c>
      <c r="L104" s="126">
        <v>400</v>
      </c>
      <c r="M104" s="127">
        <v>2400</v>
      </c>
    </row>
    <row r="105" spans="1:106" x14ac:dyDescent="0.25">
      <c r="A105" s="92">
        <v>98</v>
      </c>
      <c r="B105" s="107" t="s">
        <v>198</v>
      </c>
      <c r="C105" s="107">
        <v>142</v>
      </c>
      <c r="D105" s="107" t="s">
        <v>151</v>
      </c>
      <c r="E105" s="108" t="s">
        <v>34</v>
      </c>
      <c r="F105" s="109" t="s">
        <v>4</v>
      </c>
      <c r="G105" s="107">
        <v>7</v>
      </c>
      <c r="H105" s="107"/>
      <c r="I105" s="107"/>
      <c r="J105" s="125">
        <v>43895</v>
      </c>
      <c r="K105" s="125">
        <v>43895</v>
      </c>
      <c r="L105" s="126">
        <v>35</v>
      </c>
      <c r="M105" s="127">
        <v>245</v>
      </c>
    </row>
    <row r="106" spans="1:106" x14ac:dyDescent="0.25">
      <c r="A106" s="92">
        <v>99</v>
      </c>
      <c r="B106" s="107" t="s">
        <v>198</v>
      </c>
      <c r="C106" s="107">
        <v>151</v>
      </c>
      <c r="D106" s="107" t="s">
        <v>151</v>
      </c>
      <c r="E106" s="108" t="s">
        <v>33</v>
      </c>
      <c r="F106" s="109" t="s">
        <v>4</v>
      </c>
      <c r="G106" s="107">
        <v>7</v>
      </c>
      <c r="H106" s="107"/>
      <c r="I106" s="107"/>
      <c r="J106" s="125">
        <v>43588</v>
      </c>
      <c r="K106" s="125">
        <v>43588</v>
      </c>
      <c r="L106" s="126">
        <v>118.64</v>
      </c>
      <c r="M106" s="127">
        <v>830.48</v>
      </c>
    </row>
    <row r="107" spans="1:106" x14ac:dyDescent="0.25">
      <c r="A107" s="92">
        <v>100</v>
      </c>
      <c r="B107" s="107" t="s">
        <v>198</v>
      </c>
      <c r="C107" s="107">
        <v>267</v>
      </c>
      <c r="D107" s="107" t="s">
        <v>151</v>
      </c>
      <c r="E107" s="108" t="s">
        <v>106</v>
      </c>
      <c r="F107" s="109" t="s">
        <v>4</v>
      </c>
      <c r="G107" s="107">
        <v>7</v>
      </c>
      <c r="H107" s="107"/>
      <c r="I107" s="107"/>
      <c r="J107" s="125">
        <v>44392</v>
      </c>
      <c r="K107" s="125">
        <v>44392</v>
      </c>
      <c r="L107" s="126">
        <v>194.7</v>
      </c>
      <c r="M107" s="127">
        <v>1362.8999999999999</v>
      </c>
    </row>
    <row r="108" spans="1:106" x14ac:dyDescent="0.25">
      <c r="A108" s="92">
        <v>101</v>
      </c>
      <c r="B108" s="107" t="s">
        <v>198</v>
      </c>
      <c r="C108" s="107">
        <v>195</v>
      </c>
      <c r="D108" s="107" t="s">
        <v>151</v>
      </c>
      <c r="E108" s="108" t="s">
        <v>67</v>
      </c>
      <c r="F108" s="109" t="s">
        <v>12</v>
      </c>
      <c r="G108" s="107">
        <v>8</v>
      </c>
      <c r="H108" s="107"/>
      <c r="I108" s="107"/>
      <c r="J108" s="133">
        <v>43900</v>
      </c>
      <c r="K108" s="133">
        <v>43900</v>
      </c>
      <c r="L108" s="126">
        <v>980</v>
      </c>
      <c r="M108" s="127">
        <v>7840</v>
      </c>
    </row>
    <row r="109" spans="1:106" x14ac:dyDescent="0.25">
      <c r="A109" s="92">
        <v>102</v>
      </c>
      <c r="B109" s="107" t="s">
        <v>198</v>
      </c>
      <c r="C109" s="114">
        <v>321</v>
      </c>
      <c r="D109" s="107" t="s">
        <v>151</v>
      </c>
      <c r="E109" s="108" t="s">
        <v>230</v>
      </c>
      <c r="F109" s="109" t="s">
        <v>13</v>
      </c>
      <c r="G109" s="107">
        <v>9</v>
      </c>
      <c r="H109" s="107"/>
      <c r="I109" s="107"/>
      <c r="J109" s="125">
        <v>44392</v>
      </c>
      <c r="K109" s="125">
        <v>44392</v>
      </c>
      <c r="L109" s="126">
        <v>18.762</v>
      </c>
      <c r="M109" s="127">
        <v>168.858</v>
      </c>
    </row>
    <row r="110" spans="1:106" x14ac:dyDescent="0.25">
      <c r="A110" s="92">
        <v>103</v>
      </c>
      <c r="B110" s="107" t="s">
        <v>198</v>
      </c>
      <c r="C110" s="107">
        <v>184</v>
      </c>
      <c r="D110" s="107" t="s">
        <v>151</v>
      </c>
      <c r="E110" s="108" t="s">
        <v>59</v>
      </c>
      <c r="F110" s="109" t="s">
        <v>12</v>
      </c>
      <c r="G110" s="107">
        <v>9</v>
      </c>
      <c r="H110" s="107"/>
      <c r="I110" s="107"/>
      <c r="J110" s="125">
        <v>43592</v>
      </c>
      <c r="K110" s="125">
        <v>43592</v>
      </c>
      <c r="L110" s="126">
        <v>195</v>
      </c>
      <c r="M110" s="127">
        <v>1755</v>
      </c>
    </row>
    <row r="111" spans="1:106" x14ac:dyDescent="0.25">
      <c r="A111" s="92">
        <v>104</v>
      </c>
      <c r="B111" s="107" t="s">
        <v>198</v>
      </c>
      <c r="C111" s="107">
        <v>243</v>
      </c>
      <c r="D111" s="107" t="s">
        <v>151</v>
      </c>
      <c r="E111" s="108" t="s">
        <v>97</v>
      </c>
      <c r="F111" s="109" t="s">
        <v>4</v>
      </c>
      <c r="G111" s="107">
        <v>9</v>
      </c>
      <c r="H111" s="107"/>
      <c r="I111" s="107"/>
      <c r="J111" s="125">
        <v>43588</v>
      </c>
      <c r="K111" s="125">
        <v>43588</v>
      </c>
      <c r="L111" s="126">
        <v>158.59</v>
      </c>
      <c r="M111" s="127">
        <v>1427.31</v>
      </c>
    </row>
    <row r="112" spans="1:106" x14ac:dyDescent="0.25">
      <c r="A112" s="92">
        <v>105</v>
      </c>
      <c r="B112" s="107" t="s">
        <v>198</v>
      </c>
      <c r="C112" s="107">
        <v>246</v>
      </c>
      <c r="D112" s="107" t="s">
        <v>151</v>
      </c>
      <c r="E112" s="108" t="s">
        <v>95</v>
      </c>
      <c r="F112" s="109" t="s">
        <v>12</v>
      </c>
      <c r="G112" s="107">
        <v>9</v>
      </c>
      <c r="H112" s="107"/>
      <c r="I112" s="107"/>
      <c r="J112" s="125">
        <v>44406</v>
      </c>
      <c r="K112" s="125">
        <v>44406</v>
      </c>
      <c r="L112" s="126">
        <v>517.99639999999999</v>
      </c>
      <c r="M112" s="127">
        <v>4661.9675999999999</v>
      </c>
    </row>
    <row r="113" spans="1:106" x14ac:dyDescent="0.25">
      <c r="A113" s="92">
        <v>106</v>
      </c>
      <c r="B113" s="107" t="s">
        <v>198</v>
      </c>
      <c r="C113" s="107">
        <v>271</v>
      </c>
      <c r="D113" s="107" t="s">
        <v>151</v>
      </c>
      <c r="E113" s="108" t="s">
        <v>113</v>
      </c>
      <c r="F113" s="109" t="s">
        <v>4</v>
      </c>
      <c r="G113" s="107">
        <v>9</v>
      </c>
      <c r="H113" s="107"/>
      <c r="I113" s="107"/>
      <c r="J113" s="125">
        <v>43895</v>
      </c>
      <c r="K113" s="125">
        <v>43895</v>
      </c>
      <c r="L113" s="126">
        <v>16.52</v>
      </c>
      <c r="M113" s="127">
        <v>148.68</v>
      </c>
    </row>
    <row r="114" spans="1:106" x14ac:dyDescent="0.25">
      <c r="A114" s="92">
        <v>107</v>
      </c>
      <c r="B114" s="107" t="s">
        <v>198</v>
      </c>
      <c r="C114" s="107">
        <v>276</v>
      </c>
      <c r="D114" s="107" t="s">
        <v>151</v>
      </c>
      <c r="E114" s="108" t="s">
        <v>116</v>
      </c>
      <c r="F114" s="109" t="s">
        <v>4</v>
      </c>
      <c r="G114" s="107">
        <v>9</v>
      </c>
      <c r="H114" s="107"/>
      <c r="I114" s="107"/>
      <c r="J114" s="125">
        <v>43900</v>
      </c>
      <c r="K114" s="125">
        <v>43900</v>
      </c>
      <c r="L114" s="126">
        <v>46.291400000000003</v>
      </c>
      <c r="M114" s="127">
        <v>416.62260000000003</v>
      </c>
    </row>
    <row r="115" spans="1:106" x14ac:dyDescent="0.25">
      <c r="A115" s="92">
        <v>108</v>
      </c>
      <c r="B115" s="107" t="s">
        <v>198</v>
      </c>
      <c r="C115" s="114">
        <v>313</v>
      </c>
      <c r="D115" s="107" t="s">
        <v>151</v>
      </c>
      <c r="E115" s="116" t="s">
        <v>228</v>
      </c>
      <c r="F115" s="115" t="s">
        <v>4</v>
      </c>
      <c r="G115" s="107">
        <v>10</v>
      </c>
      <c r="H115" s="107"/>
      <c r="I115" s="107"/>
      <c r="J115" s="133">
        <v>44406</v>
      </c>
      <c r="K115" s="133">
        <v>44406</v>
      </c>
      <c r="L115" s="126">
        <v>430.00380000000001</v>
      </c>
      <c r="M115" s="127">
        <v>4300.0380000000005</v>
      </c>
    </row>
    <row r="116" spans="1:106" x14ac:dyDescent="0.25">
      <c r="A116" s="92">
        <v>109</v>
      </c>
      <c r="B116" s="107" t="s">
        <v>198</v>
      </c>
      <c r="C116" s="107">
        <v>132</v>
      </c>
      <c r="D116" s="107" t="s">
        <v>151</v>
      </c>
      <c r="E116" s="108" t="s">
        <v>258</v>
      </c>
      <c r="F116" s="109" t="s">
        <v>4</v>
      </c>
      <c r="G116" s="107">
        <v>10</v>
      </c>
      <c r="H116" s="107"/>
      <c r="I116" s="107"/>
      <c r="J116" s="125">
        <v>44412</v>
      </c>
      <c r="K116" s="125">
        <v>44412</v>
      </c>
      <c r="L116" s="126">
        <v>350.46</v>
      </c>
      <c r="M116" s="127">
        <v>3504.6</v>
      </c>
    </row>
    <row r="117" spans="1:106" x14ac:dyDescent="0.25">
      <c r="A117" s="92">
        <v>110</v>
      </c>
      <c r="B117" s="107" t="s">
        <v>198</v>
      </c>
      <c r="C117" s="107">
        <v>152</v>
      </c>
      <c r="D117" s="107" t="s">
        <v>151</v>
      </c>
      <c r="E117" s="108" t="s">
        <v>32</v>
      </c>
      <c r="F117" s="109" t="s">
        <v>4</v>
      </c>
      <c r="G117" s="107">
        <v>10</v>
      </c>
      <c r="H117" s="107"/>
      <c r="I117" s="107"/>
      <c r="J117" s="125">
        <v>43588</v>
      </c>
      <c r="K117" s="125">
        <v>43588</v>
      </c>
      <c r="L117" s="126">
        <v>31.44</v>
      </c>
      <c r="M117" s="127">
        <v>314.40000000000003</v>
      </c>
    </row>
    <row r="118" spans="1:106" s="94" customFormat="1" x14ac:dyDescent="0.25">
      <c r="A118" s="92">
        <v>111</v>
      </c>
      <c r="B118" s="107" t="s">
        <v>198</v>
      </c>
      <c r="C118" s="107">
        <v>160</v>
      </c>
      <c r="D118" s="107" t="s">
        <v>151</v>
      </c>
      <c r="E118" s="108" t="s">
        <v>218</v>
      </c>
      <c r="F118" s="109" t="s">
        <v>4</v>
      </c>
      <c r="G118" s="107">
        <v>10</v>
      </c>
      <c r="H118" s="107"/>
      <c r="I118" s="107"/>
      <c r="J118" s="125">
        <v>44392</v>
      </c>
      <c r="K118" s="125">
        <v>44392</v>
      </c>
      <c r="L118" s="126">
        <v>20.059999999999999</v>
      </c>
      <c r="M118" s="127">
        <v>200.6</v>
      </c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</row>
    <row r="119" spans="1:106" x14ac:dyDescent="0.25">
      <c r="A119" s="92">
        <v>112</v>
      </c>
      <c r="B119" s="107" t="s">
        <v>198</v>
      </c>
      <c r="C119" s="114">
        <v>328</v>
      </c>
      <c r="D119" s="107" t="s">
        <v>151</v>
      </c>
      <c r="E119" s="108" t="s">
        <v>241</v>
      </c>
      <c r="F119" s="115" t="s">
        <v>4</v>
      </c>
      <c r="G119" s="107">
        <v>10</v>
      </c>
      <c r="H119" s="107"/>
      <c r="I119" s="107"/>
      <c r="J119" s="125">
        <v>44407</v>
      </c>
      <c r="K119" s="125">
        <v>44407</v>
      </c>
      <c r="L119" s="126">
        <v>56.120800000000003</v>
      </c>
      <c r="M119" s="127">
        <v>561.20800000000008</v>
      </c>
    </row>
    <row r="120" spans="1:106" x14ac:dyDescent="0.25">
      <c r="A120" s="92">
        <v>113</v>
      </c>
      <c r="B120" s="107" t="s">
        <v>198</v>
      </c>
      <c r="C120" s="107">
        <v>203</v>
      </c>
      <c r="D120" s="107" t="s">
        <v>151</v>
      </c>
      <c r="E120" s="108" t="s">
        <v>180</v>
      </c>
      <c r="F120" s="109" t="s">
        <v>4</v>
      </c>
      <c r="G120" s="107">
        <v>10</v>
      </c>
      <c r="H120" s="107"/>
      <c r="I120" s="107"/>
      <c r="J120" s="125">
        <v>44392</v>
      </c>
      <c r="K120" s="125">
        <v>44392</v>
      </c>
      <c r="L120" s="126">
        <v>601.79999999999995</v>
      </c>
      <c r="M120" s="127">
        <v>6018</v>
      </c>
    </row>
    <row r="121" spans="1:106" x14ac:dyDescent="0.25">
      <c r="A121" s="92">
        <v>114</v>
      </c>
      <c r="B121" s="107" t="s">
        <v>198</v>
      </c>
      <c r="C121" s="114">
        <v>325</v>
      </c>
      <c r="D121" s="107" t="s">
        <v>151</v>
      </c>
      <c r="E121" s="116" t="s">
        <v>244</v>
      </c>
      <c r="F121" s="115" t="s">
        <v>12</v>
      </c>
      <c r="G121" s="107">
        <v>10</v>
      </c>
      <c r="H121" s="107"/>
      <c r="I121" s="107"/>
      <c r="J121" s="125">
        <v>44406</v>
      </c>
      <c r="K121" s="125">
        <v>44406</v>
      </c>
      <c r="L121" s="126">
        <v>159.30000000000001</v>
      </c>
      <c r="M121" s="127">
        <v>1593</v>
      </c>
    </row>
    <row r="122" spans="1:106" s="94" customFormat="1" x14ac:dyDescent="0.25">
      <c r="A122" s="92">
        <v>115</v>
      </c>
      <c r="B122" s="107" t="s">
        <v>198</v>
      </c>
      <c r="C122" s="114">
        <v>322</v>
      </c>
      <c r="D122" s="107" t="s">
        <v>151</v>
      </c>
      <c r="E122" s="108" t="s">
        <v>219</v>
      </c>
      <c r="F122" s="109" t="s">
        <v>4</v>
      </c>
      <c r="G122" s="107">
        <v>10</v>
      </c>
      <c r="H122" s="107"/>
      <c r="I122" s="107"/>
      <c r="J122" s="125">
        <v>44392</v>
      </c>
      <c r="K122" s="125">
        <v>44392</v>
      </c>
      <c r="L122" s="126">
        <v>285.56</v>
      </c>
      <c r="M122" s="127">
        <v>2855.6</v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</row>
    <row r="123" spans="1:106" x14ac:dyDescent="0.25">
      <c r="A123" s="92">
        <v>116</v>
      </c>
      <c r="B123" s="107" t="s">
        <v>198</v>
      </c>
      <c r="C123" s="107">
        <v>103</v>
      </c>
      <c r="D123" s="107" t="s">
        <v>151</v>
      </c>
      <c r="E123" s="108" t="s">
        <v>5</v>
      </c>
      <c r="F123" s="109" t="s">
        <v>4</v>
      </c>
      <c r="G123" s="107">
        <v>11</v>
      </c>
      <c r="H123" s="107"/>
      <c r="I123" s="107"/>
      <c r="J123" s="125">
        <v>43255</v>
      </c>
      <c r="K123" s="125">
        <v>43255</v>
      </c>
      <c r="L123" s="126">
        <v>21</v>
      </c>
      <c r="M123" s="127">
        <v>231</v>
      </c>
    </row>
    <row r="124" spans="1:106" x14ac:dyDescent="0.25">
      <c r="A124" s="92">
        <v>117</v>
      </c>
      <c r="B124" s="107" t="s">
        <v>198</v>
      </c>
      <c r="C124" s="107">
        <v>289</v>
      </c>
      <c r="D124" s="107" t="s">
        <v>151</v>
      </c>
      <c r="E124" s="108" t="s">
        <v>123</v>
      </c>
      <c r="F124" s="109" t="s">
        <v>4</v>
      </c>
      <c r="G124" s="110">
        <v>11</v>
      </c>
      <c r="H124" s="110"/>
      <c r="I124" s="110"/>
      <c r="J124" s="125">
        <v>43248</v>
      </c>
      <c r="K124" s="125">
        <v>43248</v>
      </c>
      <c r="L124" s="128">
        <v>57.63</v>
      </c>
      <c r="M124" s="129">
        <v>633.93000000000006</v>
      </c>
    </row>
    <row r="125" spans="1:106" s="94" customFormat="1" x14ac:dyDescent="0.25">
      <c r="A125" s="92">
        <v>118</v>
      </c>
      <c r="B125" s="107" t="s">
        <v>198</v>
      </c>
      <c r="C125" s="107">
        <v>258</v>
      </c>
      <c r="D125" s="107" t="s">
        <v>151</v>
      </c>
      <c r="E125" s="108" t="s">
        <v>104</v>
      </c>
      <c r="F125" s="109" t="s">
        <v>4</v>
      </c>
      <c r="G125" s="107">
        <v>12</v>
      </c>
      <c r="H125" s="107"/>
      <c r="I125" s="107"/>
      <c r="J125" s="125">
        <v>43895</v>
      </c>
      <c r="K125" s="125">
        <v>43895</v>
      </c>
      <c r="L125" s="126">
        <v>15.93</v>
      </c>
      <c r="M125" s="127">
        <v>191.16</v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</row>
    <row r="126" spans="1:106" x14ac:dyDescent="0.25">
      <c r="A126" s="92">
        <v>119</v>
      </c>
      <c r="B126" s="107" t="s">
        <v>198</v>
      </c>
      <c r="C126" s="107">
        <v>217</v>
      </c>
      <c r="D126" s="107" t="s">
        <v>151</v>
      </c>
      <c r="E126" s="108" t="s">
        <v>79</v>
      </c>
      <c r="F126" s="109" t="s">
        <v>4</v>
      </c>
      <c r="G126" s="107">
        <v>13</v>
      </c>
      <c r="H126" s="107"/>
      <c r="I126" s="107"/>
      <c r="J126" s="125">
        <v>43900</v>
      </c>
      <c r="K126" s="125">
        <v>43900</v>
      </c>
      <c r="L126" s="126">
        <v>16.489999999999998</v>
      </c>
      <c r="M126" s="127">
        <v>214.36999999999998</v>
      </c>
    </row>
    <row r="127" spans="1:106" x14ac:dyDescent="0.25">
      <c r="A127" s="92">
        <v>120</v>
      </c>
      <c r="B127" s="107" t="s">
        <v>198</v>
      </c>
      <c r="C127" s="107">
        <v>204</v>
      </c>
      <c r="D127" s="107" t="s">
        <v>151</v>
      </c>
      <c r="E127" s="108" t="s">
        <v>155</v>
      </c>
      <c r="F127" s="109" t="s">
        <v>4</v>
      </c>
      <c r="G127" s="107">
        <v>14</v>
      </c>
      <c r="H127" s="107"/>
      <c r="I127" s="107"/>
      <c r="J127" s="125">
        <v>44392</v>
      </c>
      <c r="K127" s="125">
        <v>44392</v>
      </c>
      <c r="L127" s="126">
        <v>136.88</v>
      </c>
      <c r="M127" s="127">
        <v>1916.32</v>
      </c>
    </row>
    <row r="128" spans="1:106" x14ac:dyDescent="0.25">
      <c r="A128" s="92">
        <v>121</v>
      </c>
      <c r="B128" s="107" t="s">
        <v>198</v>
      </c>
      <c r="C128" s="107">
        <v>281</v>
      </c>
      <c r="D128" s="107" t="s">
        <v>151</v>
      </c>
      <c r="E128" s="108" t="s">
        <v>120</v>
      </c>
      <c r="F128" s="109" t="s">
        <v>4</v>
      </c>
      <c r="G128" s="110">
        <v>14</v>
      </c>
      <c r="H128" s="110"/>
      <c r="I128" s="110"/>
      <c r="J128" s="125">
        <v>44412</v>
      </c>
      <c r="K128" s="125">
        <v>44412</v>
      </c>
      <c r="L128" s="128">
        <v>99.12</v>
      </c>
      <c r="M128" s="129">
        <v>1387.68</v>
      </c>
    </row>
    <row r="129" spans="1:106" x14ac:dyDescent="0.25">
      <c r="A129" s="92">
        <v>122</v>
      </c>
      <c r="B129" s="107" t="s">
        <v>198</v>
      </c>
      <c r="C129" s="107">
        <v>148</v>
      </c>
      <c r="D129" s="107" t="s">
        <v>151</v>
      </c>
      <c r="E129" s="108" t="s">
        <v>175</v>
      </c>
      <c r="F129" s="109" t="s">
        <v>4</v>
      </c>
      <c r="G129" s="107">
        <v>15</v>
      </c>
      <c r="H129" s="107"/>
      <c r="I129" s="107"/>
      <c r="J129" s="125">
        <v>43588</v>
      </c>
      <c r="K129" s="125">
        <v>43588</v>
      </c>
      <c r="L129" s="126">
        <v>28.35</v>
      </c>
      <c r="M129" s="127">
        <v>425.25</v>
      </c>
    </row>
    <row r="130" spans="1:106" s="94" customFormat="1" x14ac:dyDescent="0.25">
      <c r="A130" s="92">
        <v>123</v>
      </c>
      <c r="B130" s="107" t="s">
        <v>198</v>
      </c>
      <c r="C130" s="107">
        <v>185</v>
      </c>
      <c r="D130" s="107" t="s">
        <v>151</v>
      </c>
      <c r="E130" s="108" t="s">
        <v>58</v>
      </c>
      <c r="F130" s="109" t="s">
        <v>12</v>
      </c>
      <c r="G130" s="107">
        <v>15</v>
      </c>
      <c r="H130" s="107"/>
      <c r="I130" s="107"/>
      <c r="J130" s="125">
        <v>43591</v>
      </c>
      <c r="K130" s="125">
        <v>43591</v>
      </c>
      <c r="L130" s="126">
        <v>680</v>
      </c>
      <c r="M130" s="127">
        <v>10200</v>
      </c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</row>
    <row r="131" spans="1:106" x14ac:dyDescent="0.25">
      <c r="A131" s="92">
        <v>124</v>
      </c>
      <c r="B131" s="107" t="s">
        <v>198</v>
      </c>
      <c r="C131" s="114">
        <v>320</v>
      </c>
      <c r="D131" s="107" t="s">
        <v>151</v>
      </c>
      <c r="E131" s="108" t="s">
        <v>243</v>
      </c>
      <c r="F131" s="109" t="s">
        <v>13</v>
      </c>
      <c r="G131" s="107">
        <v>17</v>
      </c>
      <c r="H131" s="107"/>
      <c r="I131" s="107"/>
      <c r="J131" s="125">
        <v>44392</v>
      </c>
      <c r="K131" s="125">
        <v>44392</v>
      </c>
      <c r="L131" s="126">
        <v>221.84</v>
      </c>
      <c r="M131" s="127">
        <v>3771.28</v>
      </c>
    </row>
    <row r="132" spans="1:106" x14ac:dyDescent="0.25">
      <c r="A132" s="92">
        <v>125</v>
      </c>
      <c r="B132" s="107" t="s">
        <v>198</v>
      </c>
      <c r="C132" s="107">
        <v>134</v>
      </c>
      <c r="D132" s="107" t="s">
        <v>151</v>
      </c>
      <c r="E132" s="108" t="s">
        <v>24</v>
      </c>
      <c r="F132" s="109" t="s">
        <v>4</v>
      </c>
      <c r="G132" s="107">
        <v>18</v>
      </c>
      <c r="H132" s="107"/>
      <c r="I132" s="107"/>
      <c r="J132" s="125">
        <v>41818</v>
      </c>
      <c r="K132" s="125">
        <v>41818</v>
      </c>
      <c r="L132" s="126">
        <v>731.6</v>
      </c>
      <c r="M132" s="127">
        <v>13168.800000000001</v>
      </c>
    </row>
    <row r="133" spans="1:106" x14ac:dyDescent="0.25">
      <c r="A133" s="92">
        <v>126</v>
      </c>
      <c r="B133" s="107" t="s">
        <v>198</v>
      </c>
      <c r="C133" s="107">
        <v>144</v>
      </c>
      <c r="D133" s="107" t="s">
        <v>151</v>
      </c>
      <c r="E133" s="108" t="s">
        <v>30</v>
      </c>
      <c r="F133" s="109" t="s">
        <v>4</v>
      </c>
      <c r="G133" s="107">
        <v>18</v>
      </c>
      <c r="H133" s="107"/>
      <c r="I133" s="107"/>
      <c r="J133" s="125">
        <v>43592</v>
      </c>
      <c r="K133" s="125">
        <v>43592</v>
      </c>
      <c r="L133" s="126">
        <v>25</v>
      </c>
      <c r="M133" s="127">
        <v>450</v>
      </c>
    </row>
    <row r="134" spans="1:106" x14ac:dyDescent="0.25">
      <c r="A134" s="92">
        <v>127</v>
      </c>
      <c r="B134" s="107" t="s">
        <v>198</v>
      </c>
      <c r="C134" s="107">
        <v>194</v>
      </c>
      <c r="D134" s="107" t="s">
        <v>151</v>
      </c>
      <c r="E134" s="108" t="s">
        <v>66</v>
      </c>
      <c r="F134" s="109" t="s">
        <v>13</v>
      </c>
      <c r="G134" s="107">
        <v>18</v>
      </c>
      <c r="H134" s="107"/>
      <c r="I134" s="107"/>
      <c r="J134" s="125">
        <v>43451</v>
      </c>
      <c r="K134" s="125">
        <v>43451</v>
      </c>
      <c r="L134" s="126">
        <v>600</v>
      </c>
      <c r="M134" s="127">
        <v>10800</v>
      </c>
    </row>
    <row r="135" spans="1:106" x14ac:dyDescent="0.25">
      <c r="A135" s="92">
        <v>128</v>
      </c>
      <c r="B135" s="107" t="s">
        <v>198</v>
      </c>
      <c r="C135" s="107">
        <v>264</v>
      </c>
      <c r="D135" s="107" t="s">
        <v>151</v>
      </c>
      <c r="E135" s="108" t="s">
        <v>108</v>
      </c>
      <c r="F135" s="109" t="s">
        <v>4</v>
      </c>
      <c r="G135" s="107">
        <v>18</v>
      </c>
      <c r="H135" s="107"/>
      <c r="I135" s="107"/>
      <c r="J135" s="125">
        <v>43900</v>
      </c>
      <c r="K135" s="125">
        <v>43900</v>
      </c>
      <c r="L135" s="126">
        <v>104.2766</v>
      </c>
      <c r="M135" s="127">
        <v>1876.9788000000001</v>
      </c>
    </row>
    <row r="136" spans="1:106" x14ac:dyDescent="0.25">
      <c r="A136" s="92">
        <v>129</v>
      </c>
      <c r="B136" s="107" t="s">
        <v>198</v>
      </c>
      <c r="C136" s="107">
        <v>288</v>
      </c>
      <c r="D136" s="107" t="s">
        <v>151</v>
      </c>
      <c r="E136" s="108" t="s">
        <v>121</v>
      </c>
      <c r="F136" s="109" t="s">
        <v>4</v>
      </c>
      <c r="G136" s="110">
        <v>18</v>
      </c>
      <c r="H136" s="110"/>
      <c r="I136" s="110"/>
      <c r="J136" s="125">
        <v>44392</v>
      </c>
      <c r="K136" s="125">
        <v>44392</v>
      </c>
      <c r="L136" s="128">
        <v>25.96</v>
      </c>
      <c r="M136" s="129">
        <v>467.28000000000003</v>
      </c>
    </row>
    <row r="137" spans="1:106" x14ac:dyDescent="0.25">
      <c r="A137" s="92">
        <v>130</v>
      </c>
      <c r="B137" s="107" t="s">
        <v>198</v>
      </c>
      <c r="C137" s="107">
        <v>206</v>
      </c>
      <c r="D137" s="107" t="s">
        <v>151</v>
      </c>
      <c r="E137" s="108" t="s">
        <v>75</v>
      </c>
      <c r="F137" s="109" t="s">
        <v>13</v>
      </c>
      <c r="G137" s="107">
        <v>19</v>
      </c>
      <c r="H137" s="107"/>
      <c r="I137" s="107"/>
      <c r="J137" s="125">
        <v>43255</v>
      </c>
      <c r="K137" s="125">
        <v>43255</v>
      </c>
      <c r="L137" s="126">
        <v>23</v>
      </c>
      <c r="M137" s="127">
        <v>437</v>
      </c>
    </row>
    <row r="138" spans="1:106" x14ac:dyDescent="0.25">
      <c r="A138" s="92">
        <v>131</v>
      </c>
      <c r="B138" s="107" t="s">
        <v>198</v>
      </c>
      <c r="C138" s="107">
        <v>260</v>
      </c>
      <c r="D138" s="107" t="s">
        <v>151</v>
      </c>
      <c r="E138" s="108" t="s">
        <v>110</v>
      </c>
      <c r="F138" s="109" t="s">
        <v>4</v>
      </c>
      <c r="G138" s="107">
        <v>19</v>
      </c>
      <c r="H138" s="107"/>
      <c r="I138" s="107"/>
      <c r="J138" s="125">
        <v>43900</v>
      </c>
      <c r="K138" s="125">
        <v>43900</v>
      </c>
      <c r="L138" s="126">
        <v>5.6050000000000004</v>
      </c>
      <c r="M138" s="127">
        <v>106.495</v>
      </c>
    </row>
    <row r="139" spans="1:106" x14ac:dyDescent="0.25">
      <c r="A139" s="92">
        <v>132</v>
      </c>
      <c r="B139" s="107" t="s">
        <v>198</v>
      </c>
      <c r="C139" s="107">
        <v>173</v>
      </c>
      <c r="D139" s="107" t="s">
        <v>151</v>
      </c>
      <c r="E139" s="108" t="s">
        <v>48</v>
      </c>
      <c r="F139" s="109" t="s">
        <v>4</v>
      </c>
      <c r="G139" s="107">
        <v>20</v>
      </c>
      <c r="H139" s="107"/>
      <c r="I139" s="107"/>
      <c r="J139" s="125">
        <v>43900</v>
      </c>
      <c r="K139" s="125">
        <v>43900</v>
      </c>
      <c r="L139" s="126">
        <v>33.4176</v>
      </c>
      <c r="M139" s="127">
        <v>668.35199999999998</v>
      </c>
    </row>
    <row r="140" spans="1:106" x14ac:dyDescent="0.25">
      <c r="A140" s="92">
        <v>133</v>
      </c>
      <c r="B140" s="107" t="s">
        <v>198</v>
      </c>
      <c r="C140" s="107">
        <v>291</v>
      </c>
      <c r="D140" s="107" t="s">
        <v>151</v>
      </c>
      <c r="E140" s="108" t="s">
        <v>189</v>
      </c>
      <c r="F140" s="109" t="s">
        <v>4</v>
      </c>
      <c r="G140" s="110">
        <v>20</v>
      </c>
      <c r="H140" s="110"/>
      <c r="I140" s="110"/>
      <c r="J140" s="125">
        <v>43900</v>
      </c>
      <c r="K140" s="125">
        <v>43900</v>
      </c>
      <c r="L140" s="128">
        <v>81.42</v>
      </c>
      <c r="M140" s="129">
        <v>1628.4</v>
      </c>
    </row>
    <row r="141" spans="1:106" x14ac:dyDescent="0.25">
      <c r="A141" s="92">
        <v>134</v>
      </c>
      <c r="B141" s="107" t="s">
        <v>198</v>
      </c>
      <c r="C141" s="107">
        <v>193</v>
      </c>
      <c r="D141" s="107" t="s">
        <v>151</v>
      </c>
      <c r="E141" s="108" t="s">
        <v>259</v>
      </c>
      <c r="F141" s="109" t="s">
        <v>13</v>
      </c>
      <c r="G141" s="107">
        <v>21</v>
      </c>
      <c r="H141" s="107"/>
      <c r="I141" s="107"/>
      <c r="J141" s="125">
        <v>44406</v>
      </c>
      <c r="K141" s="125">
        <v>44406</v>
      </c>
      <c r="L141" s="126">
        <v>299.00020000000001</v>
      </c>
      <c r="M141" s="127">
        <v>6279.0042000000003</v>
      </c>
    </row>
    <row r="142" spans="1:106" x14ac:dyDescent="0.25">
      <c r="A142" s="92">
        <v>135</v>
      </c>
      <c r="B142" s="107" t="s">
        <v>198</v>
      </c>
      <c r="C142" s="107">
        <v>140</v>
      </c>
      <c r="D142" s="107" t="s">
        <v>151</v>
      </c>
      <c r="E142" s="108" t="s">
        <v>187</v>
      </c>
      <c r="F142" s="109" t="s">
        <v>13</v>
      </c>
      <c r="G142" s="107">
        <v>22</v>
      </c>
      <c r="H142" s="107"/>
      <c r="I142" s="107"/>
      <c r="J142" s="125">
        <v>43593</v>
      </c>
      <c r="K142" s="125">
        <v>43593</v>
      </c>
      <c r="L142" s="126">
        <v>73.099999999999994</v>
      </c>
      <c r="M142" s="127">
        <v>1608.1999999999998</v>
      </c>
    </row>
    <row r="143" spans="1:106" s="94" customFormat="1" x14ac:dyDescent="0.25">
      <c r="A143" s="92">
        <v>136</v>
      </c>
      <c r="B143" s="107" t="s">
        <v>198</v>
      </c>
      <c r="C143" s="107">
        <v>302</v>
      </c>
      <c r="D143" s="107" t="s">
        <v>151</v>
      </c>
      <c r="E143" s="108" t="s">
        <v>191</v>
      </c>
      <c r="F143" s="109" t="s">
        <v>4</v>
      </c>
      <c r="G143" s="107">
        <v>23</v>
      </c>
      <c r="H143" s="107"/>
      <c r="I143" s="107"/>
      <c r="J143" s="125">
        <v>43900</v>
      </c>
      <c r="K143" s="125">
        <v>43900</v>
      </c>
      <c r="L143" s="126">
        <v>104.2766</v>
      </c>
      <c r="M143" s="127">
        <v>2398.3618000000001</v>
      </c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</row>
    <row r="144" spans="1:106" x14ac:dyDescent="0.25">
      <c r="A144" s="92">
        <v>137</v>
      </c>
      <c r="B144" s="107" t="s">
        <v>198</v>
      </c>
      <c r="C144" s="107">
        <v>211</v>
      </c>
      <c r="D144" s="107" t="s">
        <v>151</v>
      </c>
      <c r="E144" s="108" t="s">
        <v>188</v>
      </c>
      <c r="F144" s="109" t="s">
        <v>12</v>
      </c>
      <c r="G144" s="107">
        <v>24</v>
      </c>
      <c r="H144" s="107"/>
      <c r="I144" s="107"/>
      <c r="J144" s="125">
        <v>44406</v>
      </c>
      <c r="K144" s="125">
        <v>44406</v>
      </c>
      <c r="L144" s="126">
        <v>159.30000000000001</v>
      </c>
      <c r="M144" s="127">
        <v>3823.2000000000003</v>
      </c>
    </row>
    <row r="145" spans="1:106" s="94" customFormat="1" x14ac:dyDescent="0.25">
      <c r="A145" s="92">
        <v>138</v>
      </c>
      <c r="B145" s="107" t="s">
        <v>198</v>
      </c>
      <c r="C145" s="114">
        <v>326</v>
      </c>
      <c r="D145" s="107" t="s">
        <v>151</v>
      </c>
      <c r="E145" s="108" t="s">
        <v>239</v>
      </c>
      <c r="F145" s="115" t="s">
        <v>4</v>
      </c>
      <c r="G145" s="107">
        <v>25</v>
      </c>
      <c r="H145" s="107"/>
      <c r="I145" s="107"/>
      <c r="J145" s="125">
        <v>44406</v>
      </c>
      <c r="K145" s="125">
        <v>44406</v>
      </c>
      <c r="L145" s="126">
        <v>130.3192</v>
      </c>
      <c r="M145" s="127">
        <v>3257.98</v>
      </c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</row>
    <row r="146" spans="1:106" x14ac:dyDescent="0.25">
      <c r="A146" s="92">
        <v>139</v>
      </c>
      <c r="B146" s="107" t="s">
        <v>198</v>
      </c>
      <c r="C146" s="107">
        <v>145</v>
      </c>
      <c r="D146" s="107" t="s">
        <v>151</v>
      </c>
      <c r="E146" s="108" t="s">
        <v>31</v>
      </c>
      <c r="F146" s="109" t="s">
        <v>4</v>
      </c>
      <c r="G146" s="107">
        <v>25</v>
      </c>
      <c r="H146" s="107"/>
      <c r="I146" s="107"/>
      <c r="J146" s="125">
        <v>43900</v>
      </c>
      <c r="K146" s="125">
        <v>43900</v>
      </c>
      <c r="L146" s="126">
        <v>42.568399999999997</v>
      </c>
      <c r="M146" s="127">
        <v>1064.21</v>
      </c>
    </row>
    <row r="147" spans="1:106" x14ac:dyDescent="0.25">
      <c r="A147" s="92">
        <v>140</v>
      </c>
      <c r="B147" s="107" t="s">
        <v>198</v>
      </c>
      <c r="C147" s="107">
        <v>301</v>
      </c>
      <c r="D147" s="107" t="s">
        <v>151</v>
      </c>
      <c r="E147" s="108" t="s">
        <v>190</v>
      </c>
      <c r="F147" s="109" t="s">
        <v>4</v>
      </c>
      <c r="G147" s="107">
        <v>26</v>
      </c>
      <c r="H147" s="107"/>
      <c r="I147" s="107"/>
      <c r="J147" s="125">
        <v>43900</v>
      </c>
      <c r="K147" s="125">
        <v>43900</v>
      </c>
      <c r="L147" s="126">
        <v>104.2766</v>
      </c>
      <c r="M147" s="127">
        <v>2711.1916000000001</v>
      </c>
    </row>
    <row r="148" spans="1:106" x14ac:dyDescent="0.25">
      <c r="A148" s="92">
        <v>141</v>
      </c>
      <c r="B148" s="107" t="s">
        <v>198</v>
      </c>
      <c r="C148" s="107">
        <v>200</v>
      </c>
      <c r="D148" s="107" t="s">
        <v>151</v>
      </c>
      <c r="E148" s="108" t="s">
        <v>71</v>
      </c>
      <c r="F148" s="109" t="s">
        <v>13</v>
      </c>
      <c r="G148" s="107">
        <v>27</v>
      </c>
      <c r="H148" s="107"/>
      <c r="I148" s="107"/>
      <c r="J148" s="125">
        <v>44392</v>
      </c>
      <c r="K148" s="125">
        <v>44392</v>
      </c>
      <c r="L148" s="126">
        <v>44.603999999999999</v>
      </c>
      <c r="M148" s="127">
        <v>1204.308</v>
      </c>
    </row>
    <row r="149" spans="1:106" x14ac:dyDescent="0.25">
      <c r="A149" s="92">
        <v>142</v>
      </c>
      <c r="B149" s="107" t="s">
        <v>198</v>
      </c>
      <c r="C149" s="107">
        <v>218</v>
      </c>
      <c r="D149" s="107" t="s">
        <v>151</v>
      </c>
      <c r="E149" s="108" t="s">
        <v>80</v>
      </c>
      <c r="F149" s="109" t="s">
        <v>4</v>
      </c>
      <c r="G149" s="107">
        <v>28</v>
      </c>
      <c r="H149" s="107"/>
      <c r="I149" s="107"/>
      <c r="J149" s="125">
        <v>44406</v>
      </c>
      <c r="K149" s="125">
        <v>44406</v>
      </c>
      <c r="L149" s="126">
        <v>37.51</v>
      </c>
      <c r="M149" s="127">
        <v>1050.28</v>
      </c>
    </row>
    <row r="150" spans="1:106" x14ac:dyDescent="0.25">
      <c r="A150" s="92">
        <v>143</v>
      </c>
      <c r="B150" s="107" t="s">
        <v>198</v>
      </c>
      <c r="C150" s="107">
        <v>221</v>
      </c>
      <c r="D150" s="107" t="s">
        <v>151</v>
      </c>
      <c r="E150" s="108" t="s">
        <v>83</v>
      </c>
      <c r="F150" s="109" t="s">
        <v>4</v>
      </c>
      <c r="G150" s="107">
        <v>28</v>
      </c>
      <c r="H150" s="107"/>
      <c r="I150" s="107"/>
      <c r="J150" s="125">
        <v>43900</v>
      </c>
      <c r="K150" s="125">
        <v>43900</v>
      </c>
      <c r="L150" s="126">
        <v>7.5755999999999997</v>
      </c>
      <c r="M150" s="127">
        <v>212.11679999999998</v>
      </c>
    </row>
    <row r="151" spans="1:106" x14ac:dyDescent="0.25">
      <c r="A151" s="92">
        <v>144</v>
      </c>
      <c r="B151" s="107" t="s">
        <v>198</v>
      </c>
      <c r="C151" s="107">
        <v>222</v>
      </c>
      <c r="D151" s="107" t="s">
        <v>151</v>
      </c>
      <c r="E151" s="108" t="s">
        <v>85</v>
      </c>
      <c r="F151" s="109" t="s">
        <v>4</v>
      </c>
      <c r="G151" s="107">
        <v>29</v>
      </c>
      <c r="H151" s="107"/>
      <c r="I151" s="107"/>
      <c r="J151" s="125">
        <v>43900</v>
      </c>
      <c r="K151" s="125">
        <v>43900</v>
      </c>
      <c r="L151" s="126">
        <v>7.5755999999999997</v>
      </c>
      <c r="M151" s="127">
        <v>219.69239999999999</v>
      </c>
    </row>
    <row r="152" spans="1:106" x14ac:dyDescent="0.25">
      <c r="A152" s="92">
        <v>145</v>
      </c>
      <c r="B152" s="107" t="s">
        <v>198</v>
      </c>
      <c r="C152" s="107">
        <v>268</v>
      </c>
      <c r="D152" s="107" t="s">
        <v>151</v>
      </c>
      <c r="E152" s="108" t="s">
        <v>156</v>
      </c>
      <c r="F152" s="109" t="s">
        <v>4</v>
      </c>
      <c r="G152" s="107">
        <v>30</v>
      </c>
      <c r="H152" s="107"/>
      <c r="I152" s="107"/>
      <c r="J152" s="125">
        <v>44406</v>
      </c>
      <c r="K152" s="125">
        <v>44406</v>
      </c>
      <c r="L152" s="126">
        <v>14.325200000000001</v>
      </c>
      <c r="M152" s="127">
        <v>429.75600000000003</v>
      </c>
    </row>
    <row r="153" spans="1:106" x14ac:dyDescent="0.25">
      <c r="A153" s="92">
        <v>146</v>
      </c>
      <c r="B153" s="107" t="s">
        <v>198</v>
      </c>
      <c r="C153" s="107">
        <v>136</v>
      </c>
      <c r="D153" s="107" t="s">
        <v>151</v>
      </c>
      <c r="E153" s="108" t="s">
        <v>22</v>
      </c>
      <c r="F153" s="109" t="s">
        <v>4</v>
      </c>
      <c r="G153" s="107">
        <v>31</v>
      </c>
      <c r="H153" s="107"/>
      <c r="I153" s="107"/>
      <c r="J153" s="125">
        <v>43895</v>
      </c>
      <c r="K153" s="125">
        <v>43895</v>
      </c>
      <c r="L153" s="126">
        <v>7</v>
      </c>
      <c r="M153" s="127">
        <v>217</v>
      </c>
    </row>
    <row r="154" spans="1:106" x14ac:dyDescent="0.25">
      <c r="A154" s="92">
        <v>147</v>
      </c>
      <c r="B154" s="107" t="s">
        <v>198</v>
      </c>
      <c r="C154" s="107">
        <v>155</v>
      </c>
      <c r="D154" s="107" t="s">
        <v>151</v>
      </c>
      <c r="E154" s="108" t="s">
        <v>37</v>
      </c>
      <c r="F154" s="109" t="s">
        <v>13</v>
      </c>
      <c r="G154" s="107">
        <v>31</v>
      </c>
      <c r="H154" s="107"/>
      <c r="I154" s="107"/>
      <c r="J154" s="125">
        <v>43588</v>
      </c>
      <c r="K154" s="125">
        <v>43588</v>
      </c>
      <c r="L154" s="126">
        <v>48.64</v>
      </c>
      <c r="M154" s="127">
        <v>1507.84</v>
      </c>
    </row>
    <row r="155" spans="1:106" x14ac:dyDescent="0.25">
      <c r="A155" s="92">
        <v>148</v>
      </c>
      <c r="B155" s="107" t="s">
        <v>198</v>
      </c>
      <c r="C155" s="107">
        <v>266</v>
      </c>
      <c r="D155" s="107" t="s">
        <v>151</v>
      </c>
      <c r="E155" s="108" t="s">
        <v>109</v>
      </c>
      <c r="F155" s="109" t="s">
        <v>4</v>
      </c>
      <c r="G155" s="107">
        <v>31</v>
      </c>
      <c r="H155" s="107"/>
      <c r="I155" s="107"/>
      <c r="J155" s="125">
        <v>43900</v>
      </c>
      <c r="K155" s="125">
        <v>43900</v>
      </c>
      <c r="L155" s="126">
        <v>104.2766</v>
      </c>
      <c r="M155" s="127">
        <v>3232.5745999999999</v>
      </c>
    </row>
    <row r="156" spans="1:106" ht="15.75" x14ac:dyDescent="0.25">
      <c r="A156" s="92">
        <v>149</v>
      </c>
      <c r="B156" s="111" t="s">
        <v>198</v>
      </c>
      <c r="C156" s="107">
        <v>307</v>
      </c>
      <c r="D156" s="107" t="s">
        <v>151</v>
      </c>
      <c r="E156" s="112" t="s">
        <v>222</v>
      </c>
      <c r="F156" s="113" t="s">
        <v>4</v>
      </c>
      <c r="G156" s="111">
        <v>32</v>
      </c>
      <c r="H156" s="111"/>
      <c r="I156" s="111"/>
      <c r="J156" s="130">
        <v>44365</v>
      </c>
      <c r="K156" s="130">
        <v>44365</v>
      </c>
      <c r="L156" s="131">
        <v>200.6</v>
      </c>
      <c r="M156" s="132">
        <v>6419.2</v>
      </c>
    </row>
    <row r="157" spans="1:106" x14ac:dyDescent="0.25">
      <c r="A157" s="92">
        <v>150</v>
      </c>
      <c r="B157" s="107" t="s">
        <v>198</v>
      </c>
      <c r="C157" s="107">
        <v>147</v>
      </c>
      <c r="D157" s="107" t="s">
        <v>151</v>
      </c>
      <c r="E157" s="108" t="s">
        <v>29</v>
      </c>
      <c r="F157" s="109" t="s">
        <v>4</v>
      </c>
      <c r="G157" s="107">
        <v>33</v>
      </c>
      <c r="H157" s="107"/>
      <c r="I157" s="107"/>
      <c r="J157" s="125">
        <v>43255</v>
      </c>
      <c r="K157" s="125">
        <v>43255</v>
      </c>
      <c r="L157" s="126">
        <v>22</v>
      </c>
      <c r="M157" s="127">
        <v>726</v>
      </c>
    </row>
    <row r="158" spans="1:106" x14ac:dyDescent="0.25">
      <c r="A158" s="92">
        <v>151</v>
      </c>
      <c r="B158" s="107" t="s">
        <v>198</v>
      </c>
      <c r="C158" s="107">
        <v>154</v>
      </c>
      <c r="D158" s="107" t="s">
        <v>151</v>
      </c>
      <c r="E158" s="108" t="s">
        <v>182</v>
      </c>
      <c r="F158" s="109" t="s">
        <v>13</v>
      </c>
      <c r="G158" s="107">
        <v>34</v>
      </c>
      <c r="H158" s="107"/>
      <c r="I158" s="107"/>
      <c r="J158" s="125">
        <v>43588</v>
      </c>
      <c r="K158" s="125">
        <v>43588</v>
      </c>
      <c r="L158" s="126">
        <v>21.99</v>
      </c>
      <c r="M158" s="127">
        <v>747.66</v>
      </c>
    </row>
    <row r="159" spans="1:106" x14ac:dyDescent="0.25">
      <c r="A159" s="92">
        <v>152</v>
      </c>
      <c r="B159" s="107" t="s">
        <v>198</v>
      </c>
      <c r="C159" s="107">
        <v>224</v>
      </c>
      <c r="D159" s="107" t="s">
        <v>151</v>
      </c>
      <c r="E159" s="108" t="s">
        <v>82</v>
      </c>
      <c r="F159" s="109" t="s">
        <v>4</v>
      </c>
      <c r="G159" s="107">
        <v>34</v>
      </c>
      <c r="H159" s="107"/>
      <c r="I159" s="107"/>
      <c r="J159" s="125">
        <v>43895</v>
      </c>
      <c r="K159" s="125">
        <v>43895</v>
      </c>
      <c r="L159" s="126">
        <v>10.62</v>
      </c>
      <c r="M159" s="127">
        <v>361.08</v>
      </c>
    </row>
    <row r="160" spans="1:106" x14ac:dyDescent="0.25">
      <c r="A160" s="92">
        <v>153</v>
      </c>
      <c r="B160" s="107" t="s">
        <v>198</v>
      </c>
      <c r="C160" s="107">
        <v>274</v>
      </c>
      <c r="D160" s="107" t="s">
        <v>151</v>
      </c>
      <c r="E160" s="108" t="s">
        <v>115</v>
      </c>
      <c r="F160" s="109" t="s">
        <v>4</v>
      </c>
      <c r="G160" s="107">
        <v>34</v>
      </c>
      <c r="H160" s="107"/>
      <c r="I160" s="107"/>
      <c r="J160" s="125">
        <v>42914</v>
      </c>
      <c r="K160" s="125">
        <v>42914</v>
      </c>
      <c r="L160" s="126">
        <v>11.8</v>
      </c>
      <c r="M160" s="127">
        <v>401.20000000000005</v>
      </c>
    </row>
    <row r="161" spans="1:106" x14ac:dyDescent="0.25">
      <c r="A161" s="92">
        <v>154</v>
      </c>
      <c r="B161" s="107" t="s">
        <v>198</v>
      </c>
      <c r="C161" s="107">
        <v>130</v>
      </c>
      <c r="D161" s="107" t="s">
        <v>151</v>
      </c>
      <c r="E161" s="108" t="s">
        <v>237</v>
      </c>
      <c r="F161" s="109" t="s">
        <v>4</v>
      </c>
      <c r="G161" s="107">
        <v>35</v>
      </c>
      <c r="H161" s="107"/>
      <c r="I161" s="107"/>
      <c r="J161" s="125">
        <v>44406</v>
      </c>
      <c r="K161" s="125">
        <v>44406</v>
      </c>
      <c r="L161" s="126">
        <v>400</v>
      </c>
      <c r="M161" s="127">
        <v>14000</v>
      </c>
    </row>
    <row r="162" spans="1:106" x14ac:dyDescent="0.25">
      <c r="A162" s="92">
        <v>155</v>
      </c>
      <c r="B162" s="107" t="s">
        <v>198</v>
      </c>
      <c r="C162" s="107">
        <v>265</v>
      </c>
      <c r="D162" s="107" t="s">
        <v>151</v>
      </c>
      <c r="E162" s="108" t="s">
        <v>195</v>
      </c>
      <c r="F162" s="109" t="s">
        <v>4</v>
      </c>
      <c r="G162" s="107">
        <v>36</v>
      </c>
      <c r="H162" s="107"/>
      <c r="I162" s="107"/>
      <c r="J162" s="125">
        <v>43900</v>
      </c>
      <c r="K162" s="125">
        <v>43900</v>
      </c>
      <c r="L162" s="126">
        <v>104.2766</v>
      </c>
      <c r="M162" s="127">
        <v>3753.9576000000002</v>
      </c>
    </row>
    <row r="163" spans="1:106" x14ac:dyDescent="0.25">
      <c r="A163" s="92">
        <v>156</v>
      </c>
      <c r="B163" s="107" t="s">
        <v>198</v>
      </c>
      <c r="C163" s="107">
        <v>156</v>
      </c>
      <c r="D163" s="107" t="s">
        <v>151</v>
      </c>
      <c r="E163" s="108" t="s">
        <v>36</v>
      </c>
      <c r="F163" s="109" t="s">
        <v>13</v>
      </c>
      <c r="G163" s="107">
        <v>38</v>
      </c>
      <c r="H163" s="107"/>
      <c r="I163" s="107"/>
      <c r="J163" s="125">
        <v>43588</v>
      </c>
      <c r="K163" s="125">
        <v>43588</v>
      </c>
      <c r="L163" s="126">
        <v>72.03</v>
      </c>
      <c r="M163" s="127">
        <v>2737.14</v>
      </c>
    </row>
    <row r="164" spans="1:106" x14ac:dyDescent="0.25">
      <c r="A164" s="92">
        <v>157</v>
      </c>
      <c r="B164" s="107" t="s">
        <v>198</v>
      </c>
      <c r="C164" s="107">
        <v>157</v>
      </c>
      <c r="D164" s="107" t="s">
        <v>151</v>
      </c>
      <c r="E164" s="108" t="s">
        <v>147</v>
      </c>
      <c r="F164" s="109" t="s">
        <v>4</v>
      </c>
      <c r="G164" s="107">
        <v>43</v>
      </c>
      <c r="H164" s="107"/>
      <c r="I164" s="107"/>
      <c r="J164" s="125">
        <v>43900</v>
      </c>
      <c r="K164" s="125">
        <v>43900</v>
      </c>
      <c r="L164" s="126">
        <v>8.9443999999999999</v>
      </c>
      <c r="M164" s="127">
        <v>384.60919999999999</v>
      </c>
    </row>
    <row r="165" spans="1:106" x14ac:dyDescent="0.25">
      <c r="A165" s="92">
        <v>158</v>
      </c>
      <c r="B165" s="107" t="s">
        <v>198</v>
      </c>
      <c r="C165" s="107">
        <v>256</v>
      </c>
      <c r="D165" s="107" t="s">
        <v>151</v>
      </c>
      <c r="E165" s="108" t="s">
        <v>183</v>
      </c>
      <c r="F165" s="109" t="s">
        <v>4</v>
      </c>
      <c r="G165" s="107">
        <v>44</v>
      </c>
      <c r="H165" s="107"/>
      <c r="I165" s="107"/>
      <c r="J165" s="125">
        <v>43895</v>
      </c>
      <c r="K165" s="125">
        <v>43895</v>
      </c>
      <c r="L165" s="126">
        <v>46.02</v>
      </c>
      <c r="M165" s="127">
        <v>2024.88</v>
      </c>
    </row>
    <row r="166" spans="1:106" x14ac:dyDescent="0.25">
      <c r="A166" s="92">
        <v>159</v>
      </c>
      <c r="B166" s="107" t="s">
        <v>198</v>
      </c>
      <c r="C166" s="107">
        <v>255</v>
      </c>
      <c r="D166" s="107" t="s">
        <v>151</v>
      </c>
      <c r="E166" s="108" t="s">
        <v>103</v>
      </c>
      <c r="F166" s="109" t="s">
        <v>4</v>
      </c>
      <c r="G166" s="107">
        <v>48</v>
      </c>
      <c r="H166" s="107"/>
      <c r="I166" s="107"/>
      <c r="J166" s="125">
        <v>44406</v>
      </c>
      <c r="K166" s="125">
        <v>44406</v>
      </c>
      <c r="L166" s="126">
        <v>60.18</v>
      </c>
      <c r="M166" s="127">
        <v>2888.64</v>
      </c>
    </row>
    <row r="167" spans="1:106" x14ac:dyDescent="0.25">
      <c r="A167" s="92">
        <v>160</v>
      </c>
      <c r="B167" s="107" t="s">
        <v>198</v>
      </c>
      <c r="C167" s="107">
        <v>226</v>
      </c>
      <c r="D167" s="107" t="s">
        <v>151</v>
      </c>
      <c r="E167" s="108" t="s">
        <v>220</v>
      </c>
      <c r="F167" s="109" t="s">
        <v>4</v>
      </c>
      <c r="G167" s="107">
        <v>49</v>
      </c>
      <c r="H167" s="107"/>
      <c r="I167" s="107"/>
      <c r="J167" s="125">
        <v>44406</v>
      </c>
      <c r="K167" s="125">
        <v>44406</v>
      </c>
      <c r="L167" s="126">
        <v>339.00220000000002</v>
      </c>
      <c r="M167" s="127">
        <v>16611.107800000002</v>
      </c>
    </row>
    <row r="168" spans="1:106" x14ac:dyDescent="0.25">
      <c r="A168" s="92">
        <v>161</v>
      </c>
      <c r="B168" s="107" t="s">
        <v>198</v>
      </c>
      <c r="C168" s="107">
        <v>225</v>
      </c>
      <c r="D168" s="107" t="s">
        <v>151</v>
      </c>
      <c r="E168" s="108" t="s">
        <v>84</v>
      </c>
      <c r="F168" s="109" t="s">
        <v>4</v>
      </c>
      <c r="G168" s="107">
        <v>59</v>
      </c>
      <c r="H168" s="107"/>
      <c r="I168" s="107"/>
      <c r="J168" s="125">
        <v>43895</v>
      </c>
      <c r="K168" s="125">
        <v>43895</v>
      </c>
      <c r="L168" s="126">
        <v>10.62</v>
      </c>
      <c r="M168" s="127">
        <v>626.57999999999993</v>
      </c>
    </row>
    <row r="169" spans="1:106" x14ac:dyDescent="0.25">
      <c r="A169" s="92">
        <v>162</v>
      </c>
      <c r="B169" s="107" t="s">
        <v>198</v>
      </c>
      <c r="C169" s="107">
        <v>202</v>
      </c>
      <c r="D169" s="107" t="s">
        <v>151</v>
      </c>
      <c r="E169" s="108" t="s">
        <v>72</v>
      </c>
      <c r="F169" s="109" t="s">
        <v>4</v>
      </c>
      <c r="G169" s="107">
        <v>62</v>
      </c>
      <c r="H169" s="107"/>
      <c r="I169" s="107"/>
      <c r="J169" s="125">
        <v>43248</v>
      </c>
      <c r="K169" s="125">
        <v>43248</v>
      </c>
      <c r="L169" s="126">
        <v>3.3</v>
      </c>
      <c r="M169" s="127">
        <v>204.6</v>
      </c>
    </row>
    <row r="170" spans="1:106" x14ac:dyDescent="0.25">
      <c r="A170" s="92">
        <v>163</v>
      </c>
      <c r="B170" s="107" t="s">
        <v>198</v>
      </c>
      <c r="C170" s="107">
        <v>158</v>
      </c>
      <c r="D170" s="107" t="s">
        <v>151</v>
      </c>
      <c r="E170" s="108" t="s">
        <v>148</v>
      </c>
      <c r="F170" s="109" t="s">
        <v>4</v>
      </c>
      <c r="G170" s="107">
        <v>70</v>
      </c>
      <c r="H170" s="107"/>
      <c r="I170" s="107"/>
      <c r="J170" s="125">
        <v>43900</v>
      </c>
      <c r="K170" s="125">
        <v>43900</v>
      </c>
      <c r="L170" s="126">
        <v>24.400040000000001</v>
      </c>
      <c r="M170" s="127">
        <v>1708.0028</v>
      </c>
    </row>
    <row r="171" spans="1:106" x14ac:dyDescent="0.25">
      <c r="A171" s="92">
        <v>164</v>
      </c>
      <c r="B171" s="107" t="s">
        <v>198</v>
      </c>
      <c r="C171" s="107">
        <v>187</v>
      </c>
      <c r="D171" s="107" t="s">
        <v>151</v>
      </c>
      <c r="E171" s="108" t="s">
        <v>61</v>
      </c>
      <c r="F171" s="109" t="s">
        <v>4</v>
      </c>
      <c r="G171" s="107">
        <v>72</v>
      </c>
      <c r="H171" s="107"/>
      <c r="I171" s="107"/>
      <c r="J171" s="125">
        <v>41818</v>
      </c>
      <c r="K171" s="125">
        <v>41818</v>
      </c>
      <c r="L171" s="126">
        <v>45</v>
      </c>
      <c r="M171" s="127">
        <v>3240</v>
      </c>
    </row>
    <row r="172" spans="1:106" x14ac:dyDescent="0.25">
      <c r="A172" s="92">
        <v>165</v>
      </c>
      <c r="B172" s="107" t="s">
        <v>198</v>
      </c>
      <c r="C172" s="107">
        <v>205</v>
      </c>
      <c r="D172" s="107" t="s">
        <v>151</v>
      </c>
      <c r="E172" s="108" t="s">
        <v>76</v>
      </c>
      <c r="F172" s="109" t="s">
        <v>13</v>
      </c>
      <c r="G172" s="107">
        <v>99</v>
      </c>
      <c r="H172" s="107"/>
      <c r="I172" s="107"/>
      <c r="J172" s="125">
        <v>41818</v>
      </c>
      <c r="K172" s="125">
        <v>41818</v>
      </c>
      <c r="L172" s="126">
        <v>35.96</v>
      </c>
      <c r="M172" s="127">
        <v>3560.04</v>
      </c>
    </row>
    <row r="173" spans="1:106" s="94" customFormat="1" x14ac:dyDescent="0.25">
      <c r="A173" s="92">
        <v>166</v>
      </c>
      <c r="B173" s="107" t="s">
        <v>198</v>
      </c>
      <c r="C173" s="107">
        <v>180</v>
      </c>
      <c r="D173" s="107" t="s">
        <v>151</v>
      </c>
      <c r="E173" s="108" t="s">
        <v>52</v>
      </c>
      <c r="F173" s="109" t="s">
        <v>4</v>
      </c>
      <c r="G173" s="107">
        <v>100</v>
      </c>
      <c r="H173" s="107"/>
      <c r="I173" s="107"/>
      <c r="J173" s="125">
        <v>43019</v>
      </c>
      <c r="K173" s="125">
        <v>43019</v>
      </c>
      <c r="L173" s="126">
        <v>5</v>
      </c>
      <c r="M173" s="127">
        <v>500</v>
      </c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</row>
    <row r="174" spans="1:106" s="94" customFormat="1" x14ac:dyDescent="0.25">
      <c r="A174" s="92">
        <v>167</v>
      </c>
      <c r="B174" s="107" t="s">
        <v>198</v>
      </c>
      <c r="C174" s="107">
        <v>186</v>
      </c>
      <c r="D174" s="107" t="s">
        <v>151</v>
      </c>
      <c r="E174" s="108" t="s">
        <v>62</v>
      </c>
      <c r="F174" s="109" t="s">
        <v>4</v>
      </c>
      <c r="G174" s="107">
        <v>101</v>
      </c>
      <c r="H174" s="107"/>
      <c r="I174" s="107"/>
      <c r="J174" s="125">
        <v>41818</v>
      </c>
      <c r="K174" s="125">
        <v>41818</v>
      </c>
      <c r="L174" s="126">
        <v>45</v>
      </c>
      <c r="M174" s="127">
        <v>4545</v>
      </c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</row>
    <row r="175" spans="1:106" x14ac:dyDescent="0.25">
      <c r="A175" s="92">
        <v>168</v>
      </c>
      <c r="B175" s="107" t="s">
        <v>198</v>
      </c>
      <c r="C175" s="107">
        <v>216</v>
      </c>
      <c r="D175" s="107" t="s">
        <v>151</v>
      </c>
      <c r="E175" s="108" t="s">
        <v>77</v>
      </c>
      <c r="F175" s="109" t="s">
        <v>4</v>
      </c>
      <c r="G175" s="107">
        <v>105</v>
      </c>
      <c r="H175" s="107"/>
      <c r="I175" s="107"/>
      <c r="J175" s="125">
        <v>44406</v>
      </c>
      <c r="K175" s="125">
        <v>44406</v>
      </c>
      <c r="L175" s="126">
        <v>1.7925</v>
      </c>
      <c r="M175" s="127">
        <v>188.21250000000001</v>
      </c>
    </row>
    <row r="176" spans="1:106" x14ac:dyDescent="0.25">
      <c r="A176" s="92">
        <v>169</v>
      </c>
      <c r="B176" s="107" t="s">
        <v>198</v>
      </c>
      <c r="C176" s="107">
        <v>272</v>
      </c>
      <c r="D176" s="107" t="s">
        <v>151</v>
      </c>
      <c r="E176" s="108" t="s">
        <v>114</v>
      </c>
      <c r="F176" s="109" t="s">
        <v>4</v>
      </c>
      <c r="G176" s="107">
        <v>112</v>
      </c>
      <c r="H176" s="107"/>
      <c r="I176" s="107"/>
      <c r="J176" s="125">
        <v>42914</v>
      </c>
      <c r="K176" s="125">
        <v>42914</v>
      </c>
      <c r="L176" s="126">
        <v>4.01</v>
      </c>
      <c r="M176" s="127">
        <v>449.12</v>
      </c>
    </row>
    <row r="177" spans="1:106" x14ac:dyDescent="0.25">
      <c r="A177" s="92">
        <v>170</v>
      </c>
      <c r="B177" s="107" t="s">
        <v>198</v>
      </c>
      <c r="C177" s="114">
        <v>315</v>
      </c>
      <c r="D177" s="107" t="s">
        <v>151</v>
      </c>
      <c r="E177" s="116" t="s">
        <v>234</v>
      </c>
      <c r="F177" s="115" t="s">
        <v>4</v>
      </c>
      <c r="G177" s="107">
        <v>120</v>
      </c>
      <c r="H177" s="107"/>
      <c r="I177" s="107"/>
      <c r="J177" s="125">
        <v>44385</v>
      </c>
      <c r="K177" s="125">
        <v>44385</v>
      </c>
      <c r="L177" s="126">
        <v>4.42</v>
      </c>
      <c r="M177" s="127">
        <v>530.4</v>
      </c>
    </row>
    <row r="178" spans="1:106" x14ac:dyDescent="0.25">
      <c r="A178" s="92">
        <v>171</v>
      </c>
      <c r="B178" s="107" t="s">
        <v>198</v>
      </c>
      <c r="C178" s="107">
        <v>116</v>
      </c>
      <c r="D178" s="107" t="s">
        <v>151</v>
      </c>
      <c r="E178" s="108" t="s">
        <v>231</v>
      </c>
      <c r="F178" s="109" t="s">
        <v>4</v>
      </c>
      <c r="G178" s="107">
        <v>130</v>
      </c>
      <c r="H178" s="107"/>
      <c r="I178" s="107"/>
      <c r="J178" s="133">
        <v>43900</v>
      </c>
      <c r="K178" s="133">
        <v>43900</v>
      </c>
      <c r="L178" s="126">
        <v>4.5430000000000001</v>
      </c>
      <c r="M178" s="127">
        <v>590.59</v>
      </c>
    </row>
    <row r="179" spans="1:106" x14ac:dyDescent="0.25">
      <c r="A179" s="92">
        <v>172</v>
      </c>
      <c r="B179" s="107" t="s">
        <v>198</v>
      </c>
      <c r="C179" s="107">
        <v>223</v>
      </c>
      <c r="D179" s="107" t="s">
        <v>151</v>
      </c>
      <c r="E179" s="108" t="s">
        <v>86</v>
      </c>
      <c r="F179" s="109" t="s">
        <v>4</v>
      </c>
      <c r="G179" s="107">
        <v>135</v>
      </c>
      <c r="H179" s="107"/>
      <c r="I179" s="107"/>
      <c r="J179" s="125">
        <v>43900</v>
      </c>
      <c r="K179" s="125">
        <v>43900</v>
      </c>
      <c r="L179" s="126">
        <v>12.4962</v>
      </c>
      <c r="M179" s="127">
        <v>1686.9870000000001</v>
      </c>
    </row>
    <row r="180" spans="1:106" x14ac:dyDescent="0.25">
      <c r="A180" s="92">
        <v>173</v>
      </c>
      <c r="B180" s="107" t="s">
        <v>198</v>
      </c>
      <c r="C180" s="107">
        <v>178</v>
      </c>
      <c r="D180" s="107" t="s">
        <v>151</v>
      </c>
      <c r="E180" s="108" t="s">
        <v>51</v>
      </c>
      <c r="F180" s="109" t="s">
        <v>4</v>
      </c>
      <c r="G180" s="107">
        <v>150</v>
      </c>
      <c r="H180" s="107"/>
      <c r="I180" s="107"/>
      <c r="J180" s="125">
        <v>43451</v>
      </c>
      <c r="K180" s="125">
        <v>43451</v>
      </c>
      <c r="L180" s="126">
        <v>9.0399999999999991</v>
      </c>
      <c r="M180" s="127">
        <v>1355.9999999999998</v>
      </c>
    </row>
    <row r="181" spans="1:106" x14ac:dyDescent="0.25">
      <c r="A181" s="92">
        <v>174</v>
      </c>
      <c r="B181" s="107" t="s">
        <v>198</v>
      </c>
      <c r="C181" s="107">
        <v>181</v>
      </c>
      <c r="D181" s="107" t="s">
        <v>151</v>
      </c>
      <c r="E181" s="108" t="s">
        <v>50</v>
      </c>
      <c r="F181" s="109" t="s">
        <v>4</v>
      </c>
      <c r="G181" s="107">
        <v>150</v>
      </c>
      <c r="H181" s="107"/>
      <c r="I181" s="107"/>
      <c r="J181" s="125">
        <v>43019</v>
      </c>
      <c r="K181" s="125">
        <v>43019</v>
      </c>
      <c r="L181" s="126">
        <v>75.010000000000005</v>
      </c>
      <c r="M181" s="127">
        <v>11251.5</v>
      </c>
    </row>
    <row r="182" spans="1:106" x14ac:dyDescent="0.25">
      <c r="A182" s="92">
        <v>175</v>
      </c>
      <c r="B182" s="107" t="s">
        <v>198</v>
      </c>
      <c r="C182" s="107">
        <v>128</v>
      </c>
      <c r="D182" s="107" t="s">
        <v>151</v>
      </c>
      <c r="E182" s="108" t="s">
        <v>185</v>
      </c>
      <c r="F182" s="109" t="s">
        <v>4</v>
      </c>
      <c r="G182" s="107">
        <v>201</v>
      </c>
      <c r="H182" s="107"/>
      <c r="I182" s="107"/>
      <c r="J182" s="125">
        <v>43580</v>
      </c>
      <c r="K182" s="125">
        <v>43580</v>
      </c>
      <c r="L182" s="126">
        <v>175</v>
      </c>
      <c r="M182" s="127">
        <v>35175</v>
      </c>
    </row>
    <row r="183" spans="1:106" x14ac:dyDescent="0.25">
      <c r="A183" s="92">
        <v>176</v>
      </c>
      <c r="B183" s="107" t="s">
        <v>198</v>
      </c>
      <c r="C183" s="114">
        <v>319</v>
      </c>
      <c r="D183" s="107" t="s">
        <v>151</v>
      </c>
      <c r="E183" s="108" t="s">
        <v>232</v>
      </c>
      <c r="F183" s="109" t="s">
        <v>4</v>
      </c>
      <c r="G183" s="107">
        <v>240</v>
      </c>
      <c r="H183" s="107"/>
      <c r="I183" s="107"/>
      <c r="J183" s="125">
        <v>44392</v>
      </c>
      <c r="K183" s="125">
        <v>44392</v>
      </c>
      <c r="L183" s="126">
        <v>4.42</v>
      </c>
      <c r="M183" s="127">
        <v>1060.8</v>
      </c>
    </row>
    <row r="184" spans="1:106" ht="15.75" x14ac:dyDescent="0.25">
      <c r="A184" s="92">
        <v>177</v>
      </c>
      <c r="B184" s="111" t="s">
        <v>198</v>
      </c>
      <c r="C184" s="107">
        <v>137</v>
      </c>
      <c r="D184" s="107" t="s">
        <v>151</v>
      </c>
      <c r="E184" s="112" t="s">
        <v>28</v>
      </c>
      <c r="F184" s="113" t="s">
        <v>4</v>
      </c>
      <c r="G184" s="111">
        <v>253</v>
      </c>
      <c r="H184" s="111"/>
      <c r="I184" s="111"/>
      <c r="J184" s="130">
        <v>41818</v>
      </c>
      <c r="K184" s="130">
        <v>41818</v>
      </c>
      <c r="L184" s="131">
        <v>10</v>
      </c>
      <c r="M184" s="132">
        <v>2530</v>
      </c>
    </row>
    <row r="185" spans="1:106" x14ac:dyDescent="0.25">
      <c r="A185" s="92">
        <v>178</v>
      </c>
      <c r="B185" s="107" t="s">
        <v>198</v>
      </c>
      <c r="C185" s="107">
        <v>270</v>
      </c>
      <c r="D185" s="107" t="s">
        <v>151</v>
      </c>
      <c r="E185" s="108" t="s">
        <v>111</v>
      </c>
      <c r="F185" s="109" t="s">
        <v>4</v>
      </c>
      <c r="G185" s="107">
        <v>264</v>
      </c>
      <c r="H185" s="107"/>
      <c r="I185" s="107"/>
      <c r="J185" s="125">
        <v>44384</v>
      </c>
      <c r="K185" s="125">
        <v>44384</v>
      </c>
      <c r="L185" s="126">
        <v>59</v>
      </c>
      <c r="M185" s="127">
        <v>15576</v>
      </c>
    </row>
    <row r="186" spans="1:106" x14ac:dyDescent="0.25">
      <c r="A186" s="92">
        <v>179</v>
      </c>
      <c r="B186" s="107" t="s">
        <v>198</v>
      </c>
      <c r="C186" s="107">
        <v>183</v>
      </c>
      <c r="D186" s="107" t="s">
        <v>151</v>
      </c>
      <c r="E186" s="108" t="s">
        <v>55</v>
      </c>
      <c r="F186" s="109" t="s">
        <v>4</v>
      </c>
      <c r="G186" s="107">
        <v>350</v>
      </c>
      <c r="H186" s="107"/>
      <c r="I186" s="107"/>
      <c r="J186" s="125">
        <v>41818</v>
      </c>
      <c r="K186" s="125">
        <v>41818</v>
      </c>
      <c r="L186" s="126">
        <v>1.17</v>
      </c>
      <c r="M186" s="127">
        <v>409.5</v>
      </c>
    </row>
    <row r="187" spans="1:106" x14ac:dyDescent="0.25">
      <c r="A187" s="92">
        <v>180</v>
      </c>
      <c r="B187" s="107" t="s">
        <v>198</v>
      </c>
      <c r="C187" s="107">
        <v>117</v>
      </c>
      <c r="D187" s="107" t="s">
        <v>151</v>
      </c>
      <c r="E187" s="108" t="s">
        <v>233</v>
      </c>
      <c r="F187" s="109" t="s">
        <v>4</v>
      </c>
      <c r="G187" s="107">
        <v>363</v>
      </c>
      <c r="H187" s="107"/>
      <c r="I187" s="107"/>
      <c r="J187" s="125">
        <v>43900</v>
      </c>
      <c r="K187" s="125">
        <v>43900</v>
      </c>
      <c r="L187" s="126">
        <v>4.5430000000000001</v>
      </c>
      <c r="M187" s="127">
        <v>1649.1090000000002</v>
      </c>
    </row>
    <row r="188" spans="1:106" x14ac:dyDescent="0.25">
      <c r="A188" s="92">
        <v>181</v>
      </c>
      <c r="B188" s="107" t="s">
        <v>198</v>
      </c>
      <c r="C188" s="107">
        <v>199</v>
      </c>
      <c r="D188" s="107" t="s">
        <v>151</v>
      </c>
      <c r="E188" s="108" t="s">
        <v>69</v>
      </c>
      <c r="F188" s="109" t="s">
        <v>4</v>
      </c>
      <c r="G188" s="107">
        <v>395</v>
      </c>
      <c r="H188" s="107"/>
      <c r="I188" s="107"/>
      <c r="J188" s="125">
        <v>41818</v>
      </c>
      <c r="K188" s="125">
        <v>41818</v>
      </c>
      <c r="L188" s="126">
        <v>5</v>
      </c>
      <c r="M188" s="127">
        <v>1975</v>
      </c>
    </row>
    <row r="189" spans="1:106" x14ac:dyDescent="0.25">
      <c r="A189" s="92">
        <v>182</v>
      </c>
      <c r="B189" s="107" t="s">
        <v>198</v>
      </c>
      <c r="C189" s="107">
        <v>177</v>
      </c>
      <c r="D189" s="107" t="s">
        <v>151</v>
      </c>
      <c r="E189" s="108" t="s">
        <v>57</v>
      </c>
      <c r="F189" s="109" t="s">
        <v>4</v>
      </c>
      <c r="G189" s="107">
        <v>400</v>
      </c>
      <c r="H189" s="107"/>
      <c r="I189" s="107"/>
      <c r="J189" s="125">
        <v>41818</v>
      </c>
      <c r="K189" s="125">
        <v>41818</v>
      </c>
      <c r="L189" s="126">
        <v>1.91</v>
      </c>
      <c r="M189" s="127">
        <v>764</v>
      </c>
    </row>
    <row r="190" spans="1:106" ht="15.75" x14ac:dyDescent="0.25">
      <c r="A190" s="92">
        <v>183</v>
      </c>
      <c r="B190" s="111" t="s">
        <v>198</v>
      </c>
      <c r="C190" s="107">
        <v>278</v>
      </c>
      <c r="D190" s="107" t="s">
        <v>151</v>
      </c>
      <c r="E190" s="112" t="s">
        <v>118</v>
      </c>
      <c r="F190" s="113" t="s">
        <v>4</v>
      </c>
      <c r="G190" s="117">
        <v>450</v>
      </c>
      <c r="H190" s="117"/>
      <c r="I190" s="117"/>
      <c r="J190" s="130">
        <v>41818</v>
      </c>
      <c r="K190" s="130">
        <v>41818</v>
      </c>
      <c r="L190" s="134">
        <v>5.8</v>
      </c>
      <c r="M190" s="135">
        <v>2610</v>
      </c>
    </row>
    <row r="191" spans="1:106" s="94" customFormat="1" x14ac:dyDescent="0.25">
      <c r="A191" s="92">
        <v>184</v>
      </c>
      <c r="B191" s="107" t="s">
        <v>198</v>
      </c>
      <c r="C191" s="107">
        <v>176</v>
      </c>
      <c r="D191" s="107" t="s">
        <v>151</v>
      </c>
      <c r="E191" s="108" t="s">
        <v>54</v>
      </c>
      <c r="F191" s="109" t="s">
        <v>4</v>
      </c>
      <c r="G191" s="107">
        <v>500</v>
      </c>
      <c r="H191" s="107"/>
      <c r="I191" s="107"/>
      <c r="J191" s="125">
        <v>41818</v>
      </c>
      <c r="K191" s="125">
        <v>41818</v>
      </c>
      <c r="L191" s="126">
        <v>1.17</v>
      </c>
      <c r="M191" s="127">
        <v>585</v>
      </c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</row>
    <row r="192" spans="1:106" x14ac:dyDescent="0.25">
      <c r="A192" s="92">
        <v>185</v>
      </c>
      <c r="B192" s="107" t="s">
        <v>198</v>
      </c>
      <c r="C192" s="107">
        <v>172</v>
      </c>
      <c r="D192" s="107" t="s">
        <v>151</v>
      </c>
      <c r="E192" s="108" t="s">
        <v>41</v>
      </c>
      <c r="F192" s="109" t="s">
        <v>4</v>
      </c>
      <c r="G192" s="107">
        <v>531</v>
      </c>
      <c r="H192" s="107"/>
      <c r="I192" s="107"/>
      <c r="J192" s="125">
        <v>41818</v>
      </c>
      <c r="K192" s="125">
        <v>41818</v>
      </c>
      <c r="L192" s="126">
        <v>20.65</v>
      </c>
      <c r="M192" s="127">
        <v>10965.15</v>
      </c>
    </row>
    <row r="193" spans="1:13" x14ac:dyDescent="0.25">
      <c r="A193" s="92">
        <v>186</v>
      </c>
      <c r="B193" s="107" t="s">
        <v>198</v>
      </c>
      <c r="C193" s="107">
        <v>179</v>
      </c>
      <c r="D193" s="107" t="s">
        <v>151</v>
      </c>
      <c r="E193" s="108" t="s">
        <v>53</v>
      </c>
      <c r="F193" s="109" t="s">
        <v>4</v>
      </c>
      <c r="G193" s="107">
        <v>600</v>
      </c>
      <c r="H193" s="107"/>
      <c r="I193" s="107"/>
      <c r="J193" s="125">
        <v>41818</v>
      </c>
      <c r="K193" s="125">
        <v>41818</v>
      </c>
      <c r="L193" s="126">
        <v>7</v>
      </c>
      <c r="M193" s="127">
        <v>4200</v>
      </c>
    </row>
    <row r="194" spans="1:13" ht="15.75" x14ac:dyDescent="0.25">
      <c r="A194" s="92">
        <v>187</v>
      </c>
      <c r="B194" s="111" t="s">
        <v>198</v>
      </c>
      <c r="C194" s="107">
        <v>277</v>
      </c>
      <c r="D194" s="107" t="s">
        <v>151</v>
      </c>
      <c r="E194" s="112" t="s">
        <v>117</v>
      </c>
      <c r="F194" s="113" t="s">
        <v>4</v>
      </c>
      <c r="G194" s="117">
        <v>1593</v>
      </c>
      <c r="H194" s="117"/>
      <c r="I194" s="117"/>
      <c r="J194" s="130">
        <v>43588</v>
      </c>
      <c r="K194" s="130">
        <v>43588</v>
      </c>
      <c r="L194" s="139">
        <v>5</v>
      </c>
      <c r="M194" s="140">
        <v>7965</v>
      </c>
    </row>
    <row r="195" spans="1:13" x14ac:dyDescent="0.25">
      <c r="A195" s="92">
        <v>188</v>
      </c>
      <c r="B195" s="107" t="s">
        <v>357</v>
      </c>
      <c r="C195" s="114">
        <v>312</v>
      </c>
      <c r="D195" s="107" t="s">
        <v>151</v>
      </c>
      <c r="E195" s="116" t="s">
        <v>227</v>
      </c>
      <c r="F195" s="115" t="s">
        <v>4</v>
      </c>
      <c r="G195" s="110">
        <v>3</v>
      </c>
      <c r="H195" s="110"/>
      <c r="I195" s="110"/>
      <c r="J195" s="133">
        <v>44385</v>
      </c>
      <c r="K195" s="133">
        <v>44385</v>
      </c>
      <c r="L195" s="128">
        <v>2212.5</v>
      </c>
      <c r="M195" s="129">
        <v>6637.5</v>
      </c>
    </row>
    <row r="196" spans="1:13" x14ac:dyDescent="0.25">
      <c r="A196" s="92">
        <v>189</v>
      </c>
      <c r="B196" s="107" t="s">
        <v>197</v>
      </c>
      <c r="C196" s="107">
        <v>100</v>
      </c>
      <c r="D196" s="107" t="s">
        <v>151</v>
      </c>
      <c r="E196" s="108" t="s">
        <v>164</v>
      </c>
      <c r="F196" s="109" t="s">
        <v>4</v>
      </c>
      <c r="G196" s="107">
        <v>11</v>
      </c>
      <c r="H196" s="107"/>
      <c r="I196" s="107"/>
      <c r="J196" s="125">
        <v>43588</v>
      </c>
      <c r="K196" s="125">
        <v>43588</v>
      </c>
      <c r="L196" s="141">
        <v>110</v>
      </c>
      <c r="M196" s="127">
        <v>1210</v>
      </c>
    </row>
    <row r="197" spans="1:13" x14ac:dyDescent="0.25">
      <c r="A197" s="92">
        <v>190</v>
      </c>
      <c r="B197" s="107" t="s">
        <v>280</v>
      </c>
      <c r="C197" s="107">
        <v>247</v>
      </c>
      <c r="D197" s="107" t="s">
        <v>151</v>
      </c>
      <c r="E197" s="108" t="s">
        <v>214</v>
      </c>
      <c r="F197" s="109" t="s">
        <v>74</v>
      </c>
      <c r="G197" s="107">
        <v>6</v>
      </c>
      <c r="H197" s="107"/>
      <c r="I197" s="107"/>
      <c r="J197" s="125">
        <v>43588</v>
      </c>
      <c r="K197" s="125">
        <v>43588</v>
      </c>
      <c r="L197" s="126">
        <v>64.62</v>
      </c>
      <c r="M197" s="127">
        <v>387.72</v>
      </c>
    </row>
    <row r="198" spans="1:13" x14ac:dyDescent="0.25">
      <c r="A198" s="92">
        <v>191</v>
      </c>
      <c r="B198" s="107" t="s">
        <v>280</v>
      </c>
      <c r="C198" s="107">
        <v>248</v>
      </c>
      <c r="D198" s="107" t="s">
        <v>151</v>
      </c>
      <c r="E198" s="108" t="s">
        <v>100</v>
      </c>
      <c r="F198" s="109" t="s">
        <v>74</v>
      </c>
      <c r="G198" s="107">
        <v>11</v>
      </c>
      <c r="H198" s="107"/>
      <c r="I198" s="107"/>
      <c r="J198" s="125">
        <v>43588</v>
      </c>
      <c r="K198" s="125">
        <v>43588</v>
      </c>
      <c r="L198" s="126">
        <v>64.62</v>
      </c>
      <c r="M198" s="127">
        <v>710.82</v>
      </c>
    </row>
    <row r="199" spans="1:13" x14ac:dyDescent="0.25">
      <c r="A199" s="92">
        <v>192</v>
      </c>
      <c r="B199" s="107" t="s">
        <v>280</v>
      </c>
      <c r="C199" s="107">
        <v>111</v>
      </c>
      <c r="D199" s="107" t="s">
        <v>151</v>
      </c>
      <c r="E199" s="108" t="s">
        <v>209</v>
      </c>
      <c r="F199" s="109" t="s">
        <v>4</v>
      </c>
      <c r="G199" s="107">
        <v>21</v>
      </c>
      <c r="H199" s="107"/>
      <c r="I199" s="107"/>
      <c r="J199" s="125">
        <v>43592</v>
      </c>
      <c r="K199" s="125">
        <v>43592</v>
      </c>
      <c r="L199" s="126">
        <v>112</v>
      </c>
      <c r="M199" s="127">
        <v>2352</v>
      </c>
    </row>
    <row r="200" spans="1:13" ht="30" x14ac:dyDescent="0.25">
      <c r="A200" s="92">
        <v>193</v>
      </c>
      <c r="B200" s="107" t="s">
        <v>200</v>
      </c>
      <c r="C200" s="107">
        <v>106</v>
      </c>
      <c r="D200" s="107" t="s">
        <v>151</v>
      </c>
      <c r="E200" s="108" t="s">
        <v>8</v>
      </c>
      <c r="F200" s="109" t="s">
        <v>4</v>
      </c>
      <c r="G200" s="107">
        <v>41</v>
      </c>
      <c r="H200" s="107"/>
      <c r="I200" s="107"/>
      <c r="J200" s="125">
        <v>44056</v>
      </c>
      <c r="K200" s="125">
        <v>44056</v>
      </c>
      <c r="L200" s="126">
        <v>344.16</v>
      </c>
      <c r="M200" s="127">
        <v>14110.560000000001</v>
      </c>
    </row>
    <row r="201" spans="1:13" ht="15.75" x14ac:dyDescent="0.25">
      <c r="B201" s="114"/>
      <c r="C201" s="114"/>
      <c r="D201" s="114"/>
      <c r="E201" s="116"/>
      <c r="F201" s="123"/>
      <c r="G201" s="110"/>
      <c r="H201" s="110"/>
      <c r="I201" s="110"/>
      <c r="J201" s="133"/>
      <c r="K201" s="133"/>
      <c r="L201" s="128"/>
      <c r="M201" s="135">
        <v>1707825.3643999991</v>
      </c>
    </row>
    <row r="202" spans="1:13" ht="18.75" x14ac:dyDescent="0.3">
      <c r="B202" s="11"/>
      <c r="C202" s="11"/>
      <c r="D202" s="11"/>
      <c r="E202" s="11"/>
      <c r="F202" s="11"/>
      <c r="G202" s="11"/>
      <c r="H202" s="11"/>
      <c r="I202" s="11"/>
      <c r="J202" s="27"/>
      <c r="K202" s="22"/>
      <c r="M202"/>
    </row>
    <row r="203" spans="1:13" ht="18.75" x14ac:dyDescent="0.3">
      <c r="B203" s="11"/>
      <c r="C203" s="11"/>
      <c r="D203" s="11"/>
      <c r="E203" s="11"/>
      <c r="F203" s="11"/>
      <c r="G203" s="11"/>
      <c r="H203" s="11"/>
      <c r="I203" s="11"/>
      <c r="J203" s="27"/>
      <c r="K203" s="22"/>
      <c r="L203" s="36"/>
    </row>
    <row r="204" spans="1:13" ht="18.75" x14ac:dyDescent="0.3">
      <c r="B204" s="11"/>
      <c r="C204" s="11"/>
      <c r="D204" s="11"/>
      <c r="E204" s="11"/>
      <c r="F204" s="11"/>
      <c r="G204" s="11"/>
      <c r="H204" s="11"/>
      <c r="I204" s="11"/>
      <c r="J204" s="27"/>
      <c r="K204" s="22"/>
      <c r="L204" s="36"/>
    </row>
    <row r="205" spans="1:13" ht="18.75" x14ac:dyDescent="0.3">
      <c r="B205" s="12"/>
      <c r="C205" s="11"/>
      <c r="D205" s="11"/>
      <c r="E205" s="12"/>
      <c r="F205" s="11"/>
      <c r="G205" s="11"/>
      <c r="H205" s="11"/>
      <c r="I205" s="11"/>
      <c r="J205" s="28"/>
      <c r="K205" s="22"/>
      <c r="L205" s="36"/>
    </row>
    <row r="206" spans="1:13" ht="18.75" x14ac:dyDescent="0.3">
      <c r="B206" s="11"/>
      <c r="C206" s="11"/>
      <c r="D206" s="11"/>
      <c r="E206" s="11"/>
      <c r="F206" s="11"/>
      <c r="G206" s="11"/>
      <c r="H206" s="11"/>
      <c r="I206" s="11"/>
      <c r="J206" s="27"/>
      <c r="K206" s="22"/>
      <c r="L206" s="36"/>
    </row>
    <row r="207" spans="1:13" ht="18.75" x14ac:dyDescent="0.3">
      <c r="B207" s="11"/>
      <c r="C207" s="11"/>
      <c r="D207" s="11"/>
      <c r="E207" s="11"/>
      <c r="F207" s="11"/>
      <c r="G207" s="11"/>
      <c r="H207" s="11"/>
      <c r="I207" s="11"/>
      <c r="J207" s="27"/>
      <c r="K207" s="23"/>
      <c r="L207" s="36"/>
    </row>
    <row r="208" spans="1:13" ht="18.75" x14ac:dyDescent="0.3">
      <c r="B208" s="11"/>
      <c r="C208" s="11"/>
      <c r="D208" s="11"/>
      <c r="E208" s="11"/>
      <c r="F208" s="11"/>
      <c r="G208" s="11"/>
      <c r="H208" s="11"/>
      <c r="I208" s="11"/>
      <c r="J208" s="27"/>
      <c r="K208" s="23"/>
      <c r="L208" s="36"/>
    </row>
    <row r="209" spans="2:12" ht="18.75" x14ac:dyDescent="0.3">
      <c r="B209" s="11"/>
      <c r="C209" s="11"/>
      <c r="D209" s="11"/>
      <c r="E209" s="11"/>
      <c r="F209" s="11"/>
      <c r="G209" s="11"/>
      <c r="H209" s="11"/>
      <c r="I209" s="11"/>
      <c r="J209" s="27"/>
      <c r="K209" s="23"/>
      <c r="L209" s="36"/>
    </row>
    <row r="210" spans="2:12" ht="18.75" x14ac:dyDescent="0.3"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</row>
    <row r="211" spans="2:12" ht="18.75" x14ac:dyDescent="0.3"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</row>
  </sheetData>
  <mergeCells count="6">
    <mergeCell ref="B210:L210"/>
    <mergeCell ref="B211:L211"/>
    <mergeCell ref="B5:M5"/>
    <mergeCell ref="B2:L2"/>
    <mergeCell ref="B3:L3"/>
    <mergeCell ref="B4:L4"/>
  </mergeCells>
  <conditionalFormatting sqref="G7:I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J8:K34 J143:K182">
    <cfRule type="cellIs" dxfId="52" priority="1" stopIfTrue="1" operator="equal">
      <formula>"solicitar material"</formula>
    </cfRule>
  </conditionalFormatting>
  <conditionalFormatting sqref="J36:K58 J60:K61 J87:K94 J96:K141 J184:K189 J192:K195">
    <cfRule type="cellIs" dxfId="51" priority="3" stopIfTrue="1" operator="equal">
      <formula>"solicitar material"</formula>
    </cfRule>
  </conditionalFormatting>
  <conditionalFormatting sqref="J63:K85">
    <cfRule type="cellIs" dxfId="50" priority="2" stopIfTrue="1" operator="equal">
      <formula>"solicitar material"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H293"/>
  <sheetViews>
    <sheetView tabSelected="1" topLeftCell="A133" zoomScale="68" zoomScaleNormal="68" workbookViewId="0">
      <selection activeCell="C153" sqref="C153"/>
    </sheetView>
  </sheetViews>
  <sheetFormatPr baseColWidth="10" defaultRowHeight="15" x14ac:dyDescent="0.25"/>
  <cols>
    <col min="1" max="1" width="18.7109375" bestFit="1" customWidth="1"/>
    <col min="2" max="2" width="66.7109375" bestFit="1" customWidth="1"/>
    <col min="3" max="3" width="11.85546875" bestFit="1" customWidth="1"/>
    <col min="4" max="4" width="14.5703125" bestFit="1" customWidth="1"/>
    <col min="5" max="5" width="15.28515625" bestFit="1" customWidth="1"/>
    <col min="6" max="6" width="20.85546875" customWidth="1"/>
    <col min="7" max="7" width="16.42578125" customWidth="1"/>
    <col min="8" max="8" width="21.5703125" customWidth="1"/>
  </cols>
  <sheetData>
    <row r="1" spans="1:8" ht="21" x14ac:dyDescent="0.35">
      <c r="A1" s="2"/>
      <c r="B1" s="2"/>
      <c r="C1" s="2"/>
      <c r="D1" s="2"/>
      <c r="E1" s="2"/>
      <c r="F1" s="25"/>
      <c r="G1" s="20"/>
      <c r="H1" s="31"/>
    </row>
    <row r="2" spans="1:8" ht="22.5" x14ac:dyDescent="0.3">
      <c r="A2" s="157" t="s">
        <v>139</v>
      </c>
      <c r="B2" s="157"/>
      <c r="C2" s="157"/>
      <c r="D2" s="157"/>
      <c r="E2" s="157"/>
      <c r="F2" s="157"/>
      <c r="G2" s="157"/>
      <c r="H2" s="32"/>
    </row>
    <row r="3" spans="1:8" ht="18" x14ac:dyDescent="0.25">
      <c r="A3" s="158" t="s">
        <v>140</v>
      </c>
      <c r="B3" s="158"/>
      <c r="C3" s="158"/>
      <c r="D3" s="158"/>
      <c r="E3" s="158"/>
      <c r="F3" s="158"/>
      <c r="G3" s="158"/>
      <c r="H3" s="32"/>
    </row>
    <row r="4" spans="1:8" ht="15.75" x14ac:dyDescent="0.25">
      <c r="A4" s="159"/>
      <c r="B4" s="159"/>
      <c r="C4" s="159"/>
      <c r="D4" s="159"/>
      <c r="E4" s="159"/>
      <c r="F4" s="159"/>
      <c r="G4" s="159"/>
      <c r="H4" s="32"/>
    </row>
    <row r="5" spans="1:8" ht="18" x14ac:dyDescent="0.25">
      <c r="A5" s="160" t="s">
        <v>538</v>
      </c>
      <c r="B5" s="160"/>
      <c r="C5" s="160"/>
      <c r="D5" s="160"/>
      <c r="E5" s="160"/>
      <c r="F5" s="160"/>
      <c r="G5" s="160"/>
      <c r="H5" s="32"/>
    </row>
    <row r="6" spans="1:8" ht="20.25" x14ac:dyDescent="0.3">
      <c r="A6" s="5"/>
      <c r="B6" s="5"/>
      <c r="C6" s="5"/>
      <c r="D6" s="5"/>
      <c r="E6" s="5"/>
      <c r="F6" s="26"/>
      <c r="G6" s="21"/>
      <c r="H6" s="32"/>
    </row>
    <row r="7" spans="1:8" ht="75.75" customHeight="1" x14ac:dyDescent="0.25">
      <c r="A7" s="8" t="s">
        <v>196</v>
      </c>
      <c r="B7" s="8" t="s">
        <v>0</v>
      </c>
      <c r="C7" s="8" t="s">
        <v>1</v>
      </c>
      <c r="D7" s="8" t="s">
        <v>2</v>
      </c>
      <c r="E7" s="8" t="s">
        <v>143</v>
      </c>
      <c r="F7" s="8" t="s">
        <v>144</v>
      </c>
      <c r="G7" s="33" t="s">
        <v>205</v>
      </c>
      <c r="H7" s="33" t="s">
        <v>142</v>
      </c>
    </row>
    <row r="8" spans="1:8" ht="15.75" x14ac:dyDescent="0.25">
      <c r="A8" s="154" t="s">
        <v>197</v>
      </c>
      <c r="B8" s="149" t="s">
        <v>164</v>
      </c>
      <c r="C8" s="150" t="s">
        <v>4</v>
      </c>
      <c r="D8" s="148">
        <v>10</v>
      </c>
      <c r="E8" s="144">
        <v>43588</v>
      </c>
      <c r="F8" s="151">
        <v>43588</v>
      </c>
      <c r="G8" s="152">
        <v>110</v>
      </c>
      <c r="H8" s="152">
        <f t="shared" ref="H8:H44" si="0">D8*$G8</f>
        <v>1100</v>
      </c>
    </row>
    <row r="9" spans="1:8" ht="15.75" x14ac:dyDescent="0.25">
      <c r="A9" s="154" t="s">
        <v>198</v>
      </c>
      <c r="B9" s="149" t="s">
        <v>5</v>
      </c>
      <c r="C9" s="150" t="s">
        <v>4</v>
      </c>
      <c r="D9" s="148">
        <v>6</v>
      </c>
      <c r="E9" s="144">
        <v>43255</v>
      </c>
      <c r="F9" s="151">
        <v>43255</v>
      </c>
      <c r="G9" s="152">
        <v>21</v>
      </c>
      <c r="H9" s="152">
        <f t="shared" si="0"/>
        <v>126</v>
      </c>
    </row>
    <row r="10" spans="1:8" ht="15.75" x14ac:dyDescent="0.25">
      <c r="A10" s="154" t="s">
        <v>199</v>
      </c>
      <c r="B10" s="149" t="s">
        <v>10</v>
      </c>
      <c r="C10" s="150" t="s">
        <v>4</v>
      </c>
      <c r="D10" s="148">
        <v>10</v>
      </c>
      <c r="E10" s="144">
        <v>44384</v>
      </c>
      <c r="F10" s="151">
        <v>44384</v>
      </c>
      <c r="G10" s="152">
        <v>230.1</v>
      </c>
      <c r="H10" s="153">
        <f t="shared" si="0"/>
        <v>2301</v>
      </c>
    </row>
    <row r="11" spans="1:8" ht="15.75" x14ac:dyDescent="0.25">
      <c r="A11" s="154" t="s">
        <v>199</v>
      </c>
      <c r="B11" s="149" t="s">
        <v>166</v>
      </c>
      <c r="C11" s="150" t="s">
        <v>4</v>
      </c>
      <c r="D11" s="148">
        <v>8</v>
      </c>
      <c r="E11" s="144">
        <v>44722</v>
      </c>
      <c r="F11" s="151">
        <v>44722</v>
      </c>
      <c r="G11" s="152">
        <v>82.6</v>
      </c>
      <c r="H11" s="152">
        <f t="shared" si="0"/>
        <v>660.8</v>
      </c>
    </row>
    <row r="12" spans="1:8" ht="15" customHeight="1" x14ac:dyDescent="0.25">
      <c r="A12" s="154" t="s">
        <v>280</v>
      </c>
      <c r="B12" s="149" t="s">
        <v>209</v>
      </c>
      <c r="C12" s="150" t="s">
        <v>4</v>
      </c>
      <c r="D12" s="148">
        <v>21</v>
      </c>
      <c r="E12" s="144">
        <v>43592</v>
      </c>
      <c r="F12" s="151">
        <v>43592</v>
      </c>
      <c r="G12" s="152">
        <v>112</v>
      </c>
      <c r="H12" s="152">
        <f t="shared" si="0"/>
        <v>2352</v>
      </c>
    </row>
    <row r="13" spans="1:8" ht="15.75" x14ac:dyDescent="0.25">
      <c r="A13" s="154" t="s">
        <v>345</v>
      </c>
      <c r="B13" s="149" t="s">
        <v>15</v>
      </c>
      <c r="C13" s="150" t="s">
        <v>4</v>
      </c>
      <c r="D13" s="148">
        <v>9</v>
      </c>
      <c r="E13" s="144">
        <v>45042</v>
      </c>
      <c r="F13" s="151">
        <v>45042</v>
      </c>
      <c r="G13" s="152">
        <v>101.89333000000001</v>
      </c>
      <c r="H13" s="152">
        <f t="shared" si="0"/>
        <v>917.03997000000004</v>
      </c>
    </row>
    <row r="14" spans="1:8" ht="15.75" x14ac:dyDescent="0.25">
      <c r="A14" s="154" t="s">
        <v>201</v>
      </c>
      <c r="B14" s="149" t="s">
        <v>18</v>
      </c>
      <c r="C14" s="150" t="s">
        <v>4</v>
      </c>
      <c r="D14" s="148">
        <v>125</v>
      </c>
      <c r="E14" s="144">
        <v>42827</v>
      </c>
      <c r="F14" s="151">
        <v>42827</v>
      </c>
      <c r="G14" s="152">
        <v>7.4</v>
      </c>
      <c r="H14" s="152">
        <f t="shared" si="0"/>
        <v>925</v>
      </c>
    </row>
    <row r="15" spans="1:8" ht="15.75" x14ac:dyDescent="0.25">
      <c r="A15" s="154" t="s">
        <v>201</v>
      </c>
      <c r="B15" s="149" t="s">
        <v>235</v>
      </c>
      <c r="C15" s="150" t="s">
        <v>4</v>
      </c>
      <c r="D15" s="148">
        <v>85</v>
      </c>
      <c r="E15" s="144">
        <v>43971</v>
      </c>
      <c r="F15" s="151">
        <v>43971</v>
      </c>
      <c r="G15" s="152">
        <v>15.36</v>
      </c>
      <c r="H15" s="152">
        <f t="shared" si="0"/>
        <v>1305.5999999999999</v>
      </c>
    </row>
    <row r="16" spans="1:8" ht="15.75" x14ac:dyDescent="0.25">
      <c r="A16" s="154" t="s">
        <v>201</v>
      </c>
      <c r="B16" s="149" t="s">
        <v>19</v>
      </c>
      <c r="C16" s="150" t="s">
        <v>4</v>
      </c>
      <c r="D16" s="148">
        <v>5</v>
      </c>
      <c r="E16" s="144">
        <v>43595</v>
      </c>
      <c r="F16" s="151">
        <v>43595</v>
      </c>
      <c r="G16" s="152">
        <v>10</v>
      </c>
      <c r="H16" s="152">
        <f t="shared" si="0"/>
        <v>50</v>
      </c>
    </row>
    <row r="17" spans="1:8" ht="15.75" x14ac:dyDescent="0.25">
      <c r="A17" s="154" t="s">
        <v>202</v>
      </c>
      <c r="B17" s="149" t="s">
        <v>25</v>
      </c>
      <c r="C17" s="150" t="s">
        <v>26</v>
      </c>
      <c r="D17" s="148">
        <v>4</v>
      </c>
      <c r="E17" s="144">
        <v>43411</v>
      </c>
      <c r="F17" s="151">
        <v>43411</v>
      </c>
      <c r="G17" s="152">
        <v>155</v>
      </c>
      <c r="H17" s="152">
        <f t="shared" si="0"/>
        <v>620</v>
      </c>
    </row>
    <row r="18" spans="1:8" ht="15.75" x14ac:dyDescent="0.25">
      <c r="A18" s="154" t="s">
        <v>286</v>
      </c>
      <c r="B18" s="149" t="s">
        <v>22</v>
      </c>
      <c r="C18" s="150" t="s">
        <v>4</v>
      </c>
      <c r="D18" s="148">
        <v>95</v>
      </c>
      <c r="E18" s="144">
        <v>43895</v>
      </c>
      <c r="F18" s="151">
        <v>43895</v>
      </c>
      <c r="G18" s="152">
        <v>7</v>
      </c>
      <c r="H18" s="152">
        <f t="shared" si="0"/>
        <v>665</v>
      </c>
    </row>
    <row r="19" spans="1:8" ht="15.75" x14ac:dyDescent="0.25">
      <c r="A19" s="154" t="s">
        <v>198</v>
      </c>
      <c r="B19" s="149" t="s">
        <v>28</v>
      </c>
      <c r="C19" s="150" t="s">
        <v>4</v>
      </c>
      <c r="D19" s="148">
        <v>349</v>
      </c>
      <c r="E19" s="144">
        <v>41818</v>
      </c>
      <c r="F19" s="151">
        <v>41818</v>
      </c>
      <c r="G19" s="152">
        <v>10</v>
      </c>
      <c r="H19" s="152">
        <f t="shared" si="0"/>
        <v>3490</v>
      </c>
    </row>
    <row r="20" spans="1:8" ht="15.75" x14ac:dyDescent="0.25">
      <c r="A20" s="154" t="s">
        <v>198</v>
      </c>
      <c r="B20" s="149" t="s">
        <v>27</v>
      </c>
      <c r="C20" s="150" t="s">
        <v>4</v>
      </c>
      <c r="D20" s="148">
        <v>4</v>
      </c>
      <c r="E20" s="144">
        <v>43248</v>
      </c>
      <c r="F20" s="151">
        <v>43248</v>
      </c>
      <c r="G20" s="152">
        <v>19.28</v>
      </c>
      <c r="H20" s="152">
        <f t="shared" si="0"/>
        <v>77.12</v>
      </c>
    </row>
    <row r="21" spans="1:8" ht="15.75" x14ac:dyDescent="0.25">
      <c r="A21" s="154" t="s">
        <v>198</v>
      </c>
      <c r="B21" s="149" t="s">
        <v>187</v>
      </c>
      <c r="C21" s="150" t="s">
        <v>13</v>
      </c>
      <c r="D21" s="148">
        <v>15</v>
      </c>
      <c r="E21" s="144">
        <v>43593</v>
      </c>
      <c r="F21" s="151">
        <v>43593</v>
      </c>
      <c r="G21" s="152">
        <v>73.099999999999994</v>
      </c>
      <c r="H21" s="152">
        <f t="shared" si="0"/>
        <v>1096.5</v>
      </c>
    </row>
    <row r="22" spans="1:8" ht="15.75" x14ac:dyDescent="0.25">
      <c r="A22" s="154" t="s">
        <v>198</v>
      </c>
      <c r="B22" s="149" t="s">
        <v>480</v>
      </c>
      <c r="C22" s="150" t="s">
        <v>4</v>
      </c>
      <c r="D22" s="148">
        <v>11</v>
      </c>
      <c r="E22" s="144">
        <v>43592</v>
      </c>
      <c r="F22" s="151">
        <v>43592</v>
      </c>
      <c r="G22" s="152">
        <v>25</v>
      </c>
      <c r="H22" s="152">
        <f t="shared" si="0"/>
        <v>275</v>
      </c>
    </row>
    <row r="23" spans="1:8" ht="15.75" x14ac:dyDescent="0.25">
      <c r="A23" s="154" t="s">
        <v>198</v>
      </c>
      <c r="B23" s="149" t="s">
        <v>172</v>
      </c>
      <c r="C23" s="150" t="s">
        <v>4</v>
      </c>
      <c r="D23" s="148">
        <v>9</v>
      </c>
      <c r="E23" s="144">
        <v>44693</v>
      </c>
      <c r="F23" s="151">
        <v>44693</v>
      </c>
      <c r="G23" s="152">
        <v>371.7</v>
      </c>
      <c r="H23" s="152">
        <f t="shared" si="0"/>
        <v>3345.2999999999997</v>
      </c>
    </row>
    <row r="24" spans="1:8" ht="15.75" x14ac:dyDescent="0.25">
      <c r="A24" s="154" t="s">
        <v>198</v>
      </c>
      <c r="B24" s="149" t="s">
        <v>175</v>
      </c>
      <c r="C24" s="150" t="s">
        <v>4</v>
      </c>
      <c r="D24" s="148">
        <v>10</v>
      </c>
      <c r="E24" s="144">
        <v>43588</v>
      </c>
      <c r="F24" s="151">
        <v>43588</v>
      </c>
      <c r="G24" s="152">
        <v>28.35</v>
      </c>
      <c r="H24" s="152">
        <f t="shared" si="0"/>
        <v>283.5</v>
      </c>
    </row>
    <row r="25" spans="1:8" ht="15.75" x14ac:dyDescent="0.25">
      <c r="A25" s="154" t="s">
        <v>198</v>
      </c>
      <c r="B25" s="149" t="s">
        <v>33</v>
      </c>
      <c r="C25" s="150" t="s">
        <v>4</v>
      </c>
      <c r="D25" s="148">
        <v>5</v>
      </c>
      <c r="E25" s="144">
        <v>43588</v>
      </c>
      <c r="F25" s="151">
        <v>43588</v>
      </c>
      <c r="G25" s="152">
        <v>118.64</v>
      </c>
      <c r="H25" s="152">
        <f t="shared" si="0"/>
        <v>593.20000000000005</v>
      </c>
    </row>
    <row r="26" spans="1:8" ht="15.75" x14ac:dyDescent="0.25">
      <c r="A26" s="154" t="s">
        <v>198</v>
      </c>
      <c r="B26" s="149" t="s">
        <v>32</v>
      </c>
      <c r="C26" s="150" t="s">
        <v>4</v>
      </c>
      <c r="D26" s="148">
        <v>12</v>
      </c>
      <c r="E26" s="144">
        <v>43588</v>
      </c>
      <c r="F26" s="151">
        <v>43588</v>
      </c>
      <c r="G26" s="152">
        <v>31.44</v>
      </c>
      <c r="H26" s="152">
        <f t="shared" si="0"/>
        <v>377.28000000000003</v>
      </c>
    </row>
    <row r="27" spans="1:8" ht="15.75" x14ac:dyDescent="0.25">
      <c r="A27" s="154" t="s">
        <v>198</v>
      </c>
      <c r="B27" s="149" t="s">
        <v>37</v>
      </c>
      <c r="C27" s="150" t="s">
        <v>13</v>
      </c>
      <c r="D27" s="148">
        <v>18</v>
      </c>
      <c r="E27" s="144">
        <v>43588</v>
      </c>
      <c r="F27" s="151">
        <v>43588</v>
      </c>
      <c r="G27" s="152">
        <v>48.64</v>
      </c>
      <c r="H27" s="152">
        <f t="shared" si="0"/>
        <v>875.52</v>
      </c>
    </row>
    <row r="28" spans="1:8" ht="15.75" x14ac:dyDescent="0.25">
      <c r="A28" s="154" t="s">
        <v>198</v>
      </c>
      <c r="B28" s="149" t="s">
        <v>36</v>
      </c>
      <c r="C28" s="150" t="s">
        <v>13</v>
      </c>
      <c r="D28" s="148">
        <v>20</v>
      </c>
      <c r="E28" s="144">
        <v>43588</v>
      </c>
      <c r="F28" s="151">
        <v>43588</v>
      </c>
      <c r="G28" s="152">
        <v>72.03</v>
      </c>
      <c r="H28" s="152">
        <f t="shared" si="0"/>
        <v>1440.6</v>
      </c>
    </row>
    <row r="29" spans="1:8" ht="15.75" x14ac:dyDescent="0.25">
      <c r="A29" s="154" t="s">
        <v>199</v>
      </c>
      <c r="B29" s="149" t="s">
        <v>213</v>
      </c>
      <c r="C29" s="150" t="s">
        <v>4</v>
      </c>
      <c r="D29" s="148">
        <v>8</v>
      </c>
      <c r="E29" s="144">
        <v>43586</v>
      </c>
      <c r="F29" s="151">
        <v>43586</v>
      </c>
      <c r="G29" s="152">
        <v>48.38</v>
      </c>
      <c r="H29" s="152">
        <f t="shared" si="0"/>
        <v>387.04</v>
      </c>
    </row>
    <row r="30" spans="1:8" ht="15.75" x14ac:dyDescent="0.25">
      <c r="A30" s="154" t="s">
        <v>201</v>
      </c>
      <c r="B30" s="149" t="s">
        <v>45</v>
      </c>
      <c r="C30" s="150" t="s">
        <v>4</v>
      </c>
      <c r="D30" s="148">
        <v>1</v>
      </c>
      <c r="E30" s="144">
        <v>43237</v>
      </c>
      <c r="F30" s="151">
        <v>43237</v>
      </c>
      <c r="G30" s="152">
        <v>625</v>
      </c>
      <c r="H30" s="152">
        <f t="shared" si="0"/>
        <v>625</v>
      </c>
    </row>
    <row r="31" spans="1:8" ht="15.75" x14ac:dyDescent="0.25">
      <c r="A31" s="154" t="s">
        <v>198</v>
      </c>
      <c r="B31" s="149" t="s">
        <v>41</v>
      </c>
      <c r="C31" s="150" t="s">
        <v>4</v>
      </c>
      <c r="D31" s="148">
        <v>774</v>
      </c>
      <c r="E31" s="144">
        <v>41818</v>
      </c>
      <c r="F31" s="151">
        <v>41818</v>
      </c>
      <c r="G31" s="152">
        <v>20.65</v>
      </c>
      <c r="H31" s="152">
        <f t="shared" si="0"/>
        <v>15983.099999999999</v>
      </c>
    </row>
    <row r="32" spans="1:8" ht="15.75" x14ac:dyDescent="0.25">
      <c r="A32" s="154" t="s">
        <v>471</v>
      </c>
      <c r="B32" s="149" t="s">
        <v>48</v>
      </c>
      <c r="C32" s="150" t="s">
        <v>4</v>
      </c>
      <c r="D32" s="148">
        <v>8</v>
      </c>
      <c r="E32" s="144">
        <v>43900</v>
      </c>
      <c r="F32" s="151">
        <v>43900</v>
      </c>
      <c r="G32" s="152">
        <v>33.4176</v>
      </c>
      <c r="H32" s="152">
        <f t="shared" si="0"/>
        <v>267.3408</v>
      </c>
    </row>
    <row r="33" spans="1:8" ht="15.75" x14ac:dyDescent="0.25">
      <c r="A33" s="154" t="s">
        <v>201</v>
      </c>
      <c r="B33" s="149" t="s">
        <v>49</v>
      </c>
      <c r="C33" s="150" t="s">
        <v>4</v>
      </c>
      <c r="D33" s="148">
        <v>6</v>
      </c>
      <c r="E33" s="144">
        <v>43362</v>
      </c>
      <c r="F33" s="151">
        <v>43362</v>
      </c>
      <c r="G33" s="152">
        <v>74</v>
      </c>
      <c r="H33" s="152">
        <f t="shared" si="0"/>
        <v>444</v>
      </c>
    </row>
    <row r="34" spans="1:8" ht="15.75" x14ac:dyDescent="0.25">
      <c r="A34" s="154" t="s">
        <v>201</v>
      </c>
      <c r="B34" s="41" t="s">
        <v>168</v>
      </c>
      <c r="C34" s="150" t="s">
        <v>4</v>
      </c>
      <c r="D34" s="148">
        <v>3</v>
      </c>
      <c r="E34" s="144">
        <v>44392</v>
      </c>
      <c r="F34" s="151">
        <v>44392</v>
      </c>
      <c r="G34" s="152">
        <v>115.64</v>
      </c>
      <c r="H34" s="152">
        <f t="shared" si="0"/>
        <v>346.92</v>
      </c>
    </row>
    <row r="35" spans="1:8" ht="15.75" x14ac:dyDescent="0.25">
      <c r="A35" s="154" t="s">
        <v>198</v>
      </c>
      <c r="B35" s="147" t="s">
        <v>54</v>
      </c>
      <c r="C35" s="150" t="s">
        <v>4</v>
      </c>
      <c r="D35" s="148">
        <v>350</v>
      </c>
      <c r="E35" s="144">
        <v>41818</v>
      </c>
      <c r="F35" s="151">
        <v>41818</v>
      </c>
      <c r="G35" s="152">
        <v>1.17</v>
      </c>
      <c r="H35" s="152">
        <f t="shared" si="0"/>
        <v>409.5</v>
      </c>
    </row>
    <row r="36" spans="1:8" ht="15.75" x14ac:dyDescent="0.25">
      <c r="A36" s="154" t="s">
        <v>198</v>
      </c>
      <c r="B36" s="147" t="s">
        <v>57</v>
      </c>
      <c r="C36" s="150" t="s">
        <v>4</v>
      </c>
      <c r="D36" s="148">
        <v>300</v>
      </c>
      <c r="E36" s="144">
        <v>41818</v>
      </c>
      <c r="F36" s="151">
        <v>41818</v>
      </c>
      <c r="G36" s="152">
        <v>1.91</v>
      </c>
      <c r="H36" s="152">
        <f t="shared" si="0"/>
        <v>573</v>
      </c>
    </row>
    <row r="37" spans="1:8" ht="15.75" x14ac:dyDescent="0.25">
      <c r="A37" s="154" t="s">
        <v>198</v>
      </c>
      <c r="B37" s="41" t="s">
        <v>51</v>
      </c>
      <c r="C37" s="150" t="s">
        <v>4</v>
      </c>
      <c r="D37" s="148">
        <v>150</v>
      </c>
      <c r="E37" s="144">
        <v>43451</v>
      </c>
      <c r="F37" s="151">
        <v>43451</v>
      </c>
      <c r="G37" s="152">
        <v>9.0399999999999991</v>
      </c>
      <c r="H37" s="152">
        <f t="shared" si="0"/>
        <v>1355.9999999999998</v>
      </c>
    </row>
    <row r="38" spans="1:8" ht="15.75" x14ac:dyDescent="0.25">
      <c r="A38" s="154" t="s">
        <v>198</v>
      </c>
      <c r="B38" s="149" t="s">
        <v>53</v>
      </c>
      <c r="C38" s="150" t="s">
        <v>4</v>
      </c>
      <c r="D38" s="148">
        <v>550</v>
      </c>
      <c r="E38" s="144">
        <v>41818</v>
      </c>
      <c r="F38" s="151">
        <v>41818</v>
      </c>
      <c r="G38" s="152">
        <v>7</v>
      </c>
      <c r="H38" s="152">
        <f t="shared" si="0"/>
        <v>3850</v>
      </c>
    </row>
    <row r="39" spans="1:8" ht="15.75" x14ac:dyDescent="0.25">
      <c r="A39" s="154" t="s">
        <v>198</v>
      </c>
      <c r="B39" s="149" t="s">
        <v>52</v>
      </c>
      <c r="C39" s="150" t="s">
        <v>4</v>
      </c>
      <c r="D39" s="148">
        <v>100</v>
      </c>
      <c r="E39" s="144">
        <v>43019</v>
      </c>
      <c r="F39" s="151">
        <v>43019</v>
      </c>
      <c r="G39" s="152">
        <v>5</v>
      </c>
      <c r="H39" s="152">
        <f t="shared" si="0"/>
        <v>500</v>
      </c>
    </row>
    <row r="40" spans="1:8" ht="15.75" x14ac:dyDescent="0.25">
      <c r="A40" s="154" t="s">
        <v>198</v>
      </c>
      <c r="B40" s="149" t="s">
        <v>50</v>
      </c>
      <c r="C40" s="150" t="s">
        <v>4</v>
      </c>
      <c r="D40" s="148">
        <v>150</v>
      </c>
      <c r="E40" s="144">
        <v>43019</v>
      </c>
      <c r="F40" s="151">
        <v>43019</v>
      </c>
      <c r="G40" s="152">
        <v>75.010000000000005</v>
      </c>
      <c r="H40" s="152">
        <f t="shared" si="0"/>
        <v>11251.5</v>
      </c>
    </row>
    <row r="41" spans="1:8" ht="15.75" x14ac:dyDescent="0.25">
      <c r="A41" s="154" t="s">
        <v>198</v>
      </c>
      <c r="B41" s="149" t="s">
        <v>55</v>
      </c>
      <c r="C41" s="150" t="s">
        <v>4</v>
      </c>
      <c r="D41" s="148">
        <v>350</v>
      </c>
      <c r="E41" s="144">
        <v>41818</v>
      </c>
      <c r="F41" s="151">
        <v>41818</v>
      </c>
      <c r="G41" s="152">
        <v>1.17</v>
      </c>
      <c r="H41" s="152">
        <f t="shared" si="0"/>
        <v>409.5</v>
      </c>
    </row>
    <row r="42" spans="1:8" ht="15.75" x14ac:dyDescent="0.25">
      <c r="A42" s="154" t="s">
        <v>198</v>
      </c>
      <c r="B42" s="149" t="s">
        <v>59</v>
      </c>
      <c r="C42" s="150" t="s">
        <v>12</v>
      </c>
      <c r="D42" s="148">
        <v>9</v>
      </c>
      <c r="E42" s="144">
        <v>43592</v>
      </c>
      <c r="F42" s="151">
        <v>43592</v>
      </c>
      <c r="G42" s="152">
        <v>195</v>
      </c>
      <c r="H42" s="152">
        <f t="shared" si="0"/>
        <v>1755</v>
      </c>
    </row>
    <row r="43" spans="1:8" ht="15.75" x14ac:dyDescent="0.25">
      <c r="A43" s="154" t="s">
        <v>198</v>
      </c>
      <c r="B43" s="149" t="s">
        <v>58</v>
      </c>
      <c r="C43" s="150" t="s">
        <v>12</v>
      </c>
      <c r="D43" s="148">
        <v>7</v>
      </c>
      <c r="E43" s="144">
        <v>43591</v>
      </c>
      <c r="F43" s="151">
        <v>43591</v>
      </c>
      <c r="G43" s="152">
        <v>680</v>
      </c>
      <c r="H43" s="152">
        <f t="shared" si="0"/>
        <v>4760</v>
      </c>
    </row>
    <row r="44" spans="1:8" ht="15.75" x14ac:dyDescent="0.25">
      <c r="A44" s="154" t="s">
        <v>198</v>
      </c>
      <c r="B44" s="149" t="s">
        <v>66</v>
      </c>
      <c r="C44" s="150" t="s">
        <v>13</v>
      </c>
      <c r="D44" s="148">
        <v>2</v>
      </c>
      <c r="E44" s="144">
        <v>43451</v>
      </c>
      <c r="F44" s="151">
        <v>43451</v>
      </c>
      <c r="G44" s="152">
        <v>600</v>
      </c>
      <c r="H44" s="152">
        <f t="shared" si="0"/>
        <v>1200</v>
      </c>
    </row>
    <row r="45" spans="1:8" ht="15.75" x14ac:dyDescent="0.25">
      <c r="A45" s="154" t="s">
        <v>477</v>
      </c>
      <c r="B45" s="149" t="s">
        <v>69</v>
      </c>
      <c r="C45" s="150" t="s">
        <v>4</v>
      </c>
      <c r="D45" s="148">
        <v>11</v>
      </c>
      <c r="E45" s="144">
        <v>41818</v>
      </c>
      <c r="F45" s="151">
        <v>41818</v>
      </c>
      <c r="G45" s="152">
        <v>5</v>
      </c>
      <c r="H45" s="152">
        <f t="shared" ref="H45:H76" si="1">D45*$G45</f>
        <v>55</v>
      </c>
    </row>
    <row r="46" spans="1:8" ht="15.75" x14ac:dyDescent="0.25">
      <c r="A46" s="154" t="s">
        <v>198</v>
      </c>
      <c r="B46" s="149" t="s">
        <v>71</v>
      </c>
      <c r="C46" s="150" t="s">
        <v>13</v>
      </c>
      <c r="D46" s="148">
        <v>24</v>
      </c>
      <c r="E46" s="144">
        <v>44392</v>
      </c>
      <c r="F46" s="151">
        <v>44392</v>
      </c>
      <c r="G46" s="152">
        <v>44.603999999999999</v>
      </c>
      <c r="H46" s="152">
        <f t="shared" si="1"/>
        <v>1070.4960000000001</v>
      </c>
    </row>
    <row r="47" spans="1:8" ht="15.75" x14ac:dyDescent="0.25">
      <c r="A47" s="154" t="s">
        <v>198</v>
      </c>
      <c r="B47" s="149" t="s">
        <v>72</v>
      </c>
      <c r="C47" s="150" t="s">
        <v>4</v>
      </c>
      <c r="D47" s="148">
        <v>44</v>
      </c>
      <c r="E47" s="144">
        <v>43248</v>
      </c>
      <c r="F47" s="151">
        <v>43248</v>
      </c>
      <c r="G47" s="152">
        <v>3.3</v>
      </c>
      <c r="H47" s="152">
        <f t="shared" si="1"/>
        <v>145.19999999999999</v>
      </c>
    </row>
    <row r="48" spans="1:8" ht="15.75" x14ac:dyDescent="0.25">
      <c r="A48" s="154" t="s">
        <v>198</v>
      </c>
      <c r="B48" s="149" t="s">
        <v>180</v>
      </c>
      <c r="C48" s="150" t="s">
        <v>4</v>
      </c>
      <c r="D48" s="148">
        <v>10</v>
      </c>
      <c r="E48" s="144">
        <v>44392</v>
      </c>
      <c r="F48" s="151">
        <v>44392</v>
      </c>
      <c r="G48" s="152">
        <v>601.79999999999995</v>
      </c>
      <c r="H48" s="152">
        <f t="shared" si="1"/>
        <v>6018</v>
      </c>
    </row>
    <row r="49" spans="1:8" ht="15.75" x14ac:dyDescent="0.25">
      <c r="A49" s="155" t="s">
        <v>198</v>
      </c>
      <c r="B49" s="149" t="s">
        <v>76</v>
      </c>
      <c r="C49" s="150" t="s">
        <v>13</v>
      </c>
      <c r="D49" s="148">
        <v>43</v>
      </c>
      <c r="E49" s="144">
        <v>41818</v>
      </c>
      <c r="F49" s="151">
        <v>41818</v>
      </c>
      <c r="G49" s="152">
        <v>35.96</v>
      </c>
      <c r="H49" s="152">
        <f t="shared" si="1"/>
        <v>1546.28</v>
      </c>
    </row>
    <row r="50" spans="1:8" ht="15.75" x14ac:dyDescent="0.25">
      <c r="A50" s="154" t="s">
        <v>198</v>
      </c>
      <c r="B50" s="149" t="s">
        <v>75</v>
      </c>
      <c r="C50" s="150" t="s">
        <v>13</v>
      </c>
      <c r="D50" s="148">
        <v>18</v>
      </c>
      <c r="E50" s="144">
        <v>43255</v>
      </c>
      <c r="F50" s="151">
        <v>43255</v>
      </c>
      <c r="G50" s="152">
        <v>23</v>
      </c>
      <c r="H50" s="152">
        <f t="shared" si="1"/>
        <v>414</v>
      </c>
    </row>
    <row r="51" spans="1:8" ht="15.75" x14ac:dyDescent="0.25">
      <c r="A51" s="155" t="s">
        <v>198</v>
      </c>
      <c r="B51" s="149" t="s">
        <v>83</v>
      </c>
      <c r="C51" s="150" t="s">
        <v>4</v>
      </c>
      <c r="D51" s="148">
        <v>11</v>
      </c>
      <c r="E51" s="156">
        <v>43900</v>
      </c>
      <c r="F51" s="151">
        <v>43900</v>
      </c>
      <c r="G51" s="152">
        <v>7.5755999999999997</v>
      </c>
      <c r="H51" s="152">
        <f t="shared" si="1"/>
        <v>83.331599999999995</v>
      </c>
    </row>
    <row r="52" spans="1:8" ht="15.75" x14ac:dyDescent="0.25">
      <c r="A52" s="154" t="s">
        <v>198</v>
      </c>
      <c r="B52" s="149" t="s">
        <v>86</v>
      </c>
      <c r="C52" s="150" t="s">
        <v>4</v>
      </c>
      <c r="D52" s="148">
        <v>109</v>
      </c>
      <c r="E52" s="144">
        <v>43900</v>
      </c>
      <c r="F52" s="151">
        <v>43900</v>
      </c>
      <c r="G52" s="152">
        <v>12.4962</v>
      </c>
      <c r="H52" s="152">
        <f t="shared" si="1"/>
        <v>1362.0858000000001</v>
      </c>
    </row>
    <row r="53" spans="1:8" ht="15.75" x14ac:dyDescent="0.25">
      <c r="A53" s="154" t="s">
        <v>198</v>
      </c>
      <c r="B53" s="149" t="s">
        <v>82</v>
      </c>
      <c r="C53" s="150" t="s">
        <v>4</v>
      </c>
      <c r="D53" s="148">
        <v>21</v>
      </c>
      <c r="E53" s="144">
        <v>43895</v>
      </c>
      <c r="F53" s="151">
        <v>43895</v>
      </c>
      <c r="G53" s="152">
        <v>10.62</v>
      </c>
      <c r="H53" s="152">
        <f t="shared" si="1"/>
        <v>223.01999999999998</v>
      </c>
    </row>
    <row r="54" spans="1:8" ht="15.75" x14ac:dyDescent="0.25">
      <c r="A54" s="154" t="s">
        <v>198</v>
      </c>
      <c r="B54" s="149" t="s">
        <v>84</v>
      </c>
      <c r="C54" s="150" t="s">
        <v>4</v>
      </c>
      <c r="D54" s="148">
        <v>43</v>
      </c>
      <c r="E54" s="144">
        <v>43895</v>
      </c>
      <c r="F54" s="151">
        <v>43895</v>
      </c>
      <c r="G54" s="152">
        <v>10.62</v>
      </c>
      <c r="H54" s="152">
        <f t="shared" si="1"/>
        <v>456.65999999999997</v>
      </c>
    </row>
    <row r="55" spans="1:8" ht="15.75" x14ac:dyDescent="0.25">
      <c r="A55" s="154" t="s">
        <v>198</v>
      </c>
      <c r="B55" s="149" t="s">
        <v>220</v>
      </c>
      <c r="C55" s="150" t="s">
        <v>4</v>
      </c>
      <c r="D55" s="148">
        <v>3</v>
      </c>
      <c r="E55" s="144">
        <v>44406</v>
      </c>
      <c r="F55" s="151">
        <v>44406</v>
      </c>
      <c r="G55" s="152">
        <v>339.00220000000002</v>
      </c>
      <c r="H55" s="152">
        <f t="shared" si="1"/>
        <v>1017.0066</v>
      </c>
    </row>
    <row r="56" spans="1:8" ht="15.75" x14ac:dyDescent="0.25">
      <c r="A56" s="154" t="s">
        <v>329</v>
      </c>
      <c r="B56" s="149" t="s">
        <v>263</v>
      </c>
      <c r="C56" s="150" t="s">
        <v>20</v>
      </c>
      <c r="D56" s="148">
        <v>2</v>
      </c>
      <c r="E56" s="144">
        <v>45016</v>
      </c>
      <c r="F56" s="151">
        <v>45016</v>
      </c>
      <c r="G56" s="152">
        <v>387.00400000000002</v>
      </c>
      <c r="H56" s="152">
        <f t="shared" si="1"/>
        <v>774.00800000000004</v>
      </c>
    </row>
    <row r="57" spans="1:8" ht="15.75" x14ac:dyDescent="0.25">
      <c r="A57" s="154" t="s">
        <v>329</v>
      </c>
      <c r="B57" s="149" t="s">
        <v>89</v>
      </c>
      <c r="C57" s="150" t="s">
        <v>20</v>
      </c>
      <c r="D57" s="148">
        <v>18</v>
      </c>
      <c r="E57" s="144">
        <v>41818</v>
      </c>
      <c r="F57" s="151">
        <v>41818</v>
      </c>
      <c r="G57" s="152">
        <v>1044</v>
      </c>
      <c r="H57" s="152">
        <f t="shared" si="1"/>
        <v>18792</v>
      </c>
    </row>
    <row r="58" spans="1:8" ht="15.75" x14ac:dyDescent="0.25">
      <c r="A58" s="154" t="s">
        <v>287</v>
      </c>
      <c r="B58" s="149" t="s">
        <v>91</v>
      </c>
      <c r="C58" s="150" t="s">
        <v>13</v>
      </c>
      <c r="D58" s="148">
        <v>2</v>
      </c>
      <c r="E58" s="144">
        <v>43451</v>
      </c>
      <c r="F58" s="151">
        <v>43451</v>
      </c>
      <c r="G58" s="152">
        <v>224</v>
      </c>
      <c r="H58" s="152">
        <f t="shared" si="1"/>
        <v>448</v>
      </c>
    </row>
    <row r="59" spans="1:8" ht="15.75" x14ac:dyDescent="0.25">
      <c r="A59" s="154" t="s">
        <v>286</v>
      </c>
      <c r="B59" s="149" t="s">
        <v>149</v>
      </c>
      <c r="C59" s="150" t="s">
        <v>4</v>
      </c>
      <c r="D59" s="148">
        <v>369</v>
      </c>
      <c r="E59" s="144">
        <v>43592</v>
      </c>
      <c r="F59" s="151">
        <v>43592</v>
      </c>
      <c r="G59" s="152">
        <v>5</v>
      </c>
      <c r="H59" s="152">
        <f t="shared" si="1"/>
        <v>1845</v>
      </c>
    </row>
    <row r="60" spans="1:8" ht="15.75" x14ac:dyDescent="0.25">
      <c r="A60" s="154" t="s">
        <v>198</v>
      </c>
      <c r="B60" s="149" t="s">
        <v>97</v>
      </c>
      <c r="C60" s="150" t="s">
        <v>4</v>
      </c>
      <c r="D60" s="148">
        <v>5</v>
      </c>
      <c r="E60" s="144">
        <v>43588</v>
      </c>
      <c r="F60" s="151">
        <v>43588</v>
      </c>
      <c r="G60" s="152">
        <v>158.59</v>
      </c>
      <c r="H60" s="152">
        <f t="shared" si="1"/>
        <v>792.95</v>
      </c>
    </row>
    <row r="61" spans="1:8" ht="15.75" x14ac:dyDescent="0.25">
      <c r="A61" s="154" t="s">
        <v>198</v>
      </c>
      <c r="B61" s="149" t="s">
        <v>98</v>
      </c>
      <c r="C61" s="150" t="s">
        <v>4</v>
      </c>
      <c r="D61" s="148">
        <v>3</v>
      </c>
      <c r="E61" s="144">
        <v>43895</v>
      </c>
      <c r="F61" s="151">
        <v>43895</v>
      </c>
      <c r="G61" s="152">
        <v>200.6</v>
      </c>
      <c r="H61" s="152">
        <f t="shared" si="1"/>
        <v>601.79999999999995</v>
      </c>
    </row>
    <row r="62" spans="1:8" ht="15.75" x14ac:dyDescent="0.25">
      <c r="A62" s="154" t="s">
        <v>198</v>
      </c>
      <c r="B62" s="149" t="s">
        <v>95</v>
      </c>
      <c r="C62" s="150" t="s">
        <v>12</v>
      </c>
      <c r="D62" s="148">
        <v>8</v>
      </c>
      <c r="E62" s="144">
        <v>44406</v>
      </c>
      <c r="F62" s="151">
        <v>44406</v>
      </c>
      <c r="G62" s="152">
        <v>517.99639999999999</v>
      </c>
      <c r="H62" s="152">
        <f t="shared" si="1"/>
        <v>4143.9712</v>
      </c>
    </row>
    <row r="63" spans="1:8" ht="15.75" x14ac:dyDescent="0.25">
      <c r="A63" s="154" t="s">
        <v>198</v>
      </c>
      <c r="B63" s="149" t="s">
        <v>99</v>
      </c>
      <c r="C63" s="150" t="s">
        <v>4</v>
      </c>
      <c r="D63" s="148">
        <v>125</v>
      </c>
      <c r="E63" s="144">
        <v>42914</v>
      </c>
      <c r="F63" s="151">
        <v>42914</v>
      </c>
      <c r="G63" s="152">
        <v>210</v>
      </c>
      <c r="H63" s="152">
        <f t="shared" si="1"/>
        <v>26250</v>
      </c>
    </row>
    <row r="64" spans="1:8" ht="15.75" x14ac:dyDescent="0.25">
      <c r="A64" s="154" t="s">
        <v>197</v>
      </c>
      <c r="B64" s="149" t="s">
        <v>146</v>
      </c>
      <c r="C64" s="150" t="s">
        <v>4</v>
      </c>
      <c r="D64" s="148">
        <v>703</v>
      </c>
      <c r="E64" s="144">
        <v>44718</v>
      </c>
      <c r="F64" s="151">
        <v>44718</v>
      </c>
      <c r="G64" s="152">
        <v>4</v>
      </c>
      <c r="H64" s="152">
        <f t="shared" si="1"/>
        <v>2812</v>
      </c>
    </row>
    <row r="65" spans="1:8" ht="15.75" x14ac:dyDescent="0.25">
      <c r="A65" s="154" t="s">
        <v>197</v>
      </c>
      <c r="B65" s="149" t="s">
        <v>152</v>
      </c>
      <c r="C65" s="150" t="s">
        <v>12</v>
      </c>
      <c r="D65" s="148">
        <v>30</v>
      </c>
      <c r="E65" s="144">
        <v>43588</v>
      </c>
      <c r="F65" s="151">
        <v>43588</v>
      </c>
      <c r="G65" s="152">
        <v>55</v>
      </c>
      <c r="H65" s="152">
        <f t="shared" si="1"/>
        <v>1650</v>
      </c>
    </row>
    <row r="66" spans="1:8" ht="15.75" x14ac:dyDescent="0.25">
      <c r="A66" s="154" t="s">
        <v>198</v>
      </c>
      <c r="B66" s="149" t="s">
        <v>102</v>
      </c>
      <c r="C66" s="150" t="s">
        <v>4</v>
      </c>
      <c r="D66" s="148">
        <v>28</v>
      </c>
      <c r="E66" s="144">
        <v>44693</v>
      </c>
      <c r="F66" s="151">
        <v>44693</v>
      </c>
      <c r="G66" s="152">
        <v>40.71</v>
      </c>
      <c r="H66" s="152">
        <f t="shared" si="1"/>
        <v>1139.8800000000001</v>
      </c>
    </row>
    <row r="67" spans="1:8" ht="15.75" x14ac:dyDescent="0.25">
      <c r="A67" s="154" t="s">
        <v>198</v>
      </c>
      <c r="B67" s="149" t="s">
        <v>103</v>
      </c>
      <c r="C67" s="150" t="s">
        <v>4</v>
      </c>
      <c r="D67" s="148">
        <v>27</v>
      </c>
      <c r="E67" s="144">
        <v>44406</v>
      </c>
      <c r="F67" s="151">
        <v>44406</v>
      </c>
      <c r="G67" s="152">
        <v>60.18</v>
      </c>
      <c r="H67" s="152">
        <f t="shared" si="1"/>
        <v>1624.86</v>
      </c>
    </row>
    <row r="68" spans="1:8" ht="15.75" x14ac:dyDescent="0.25">
      <c r="A68" s="154" t="s">
        <v>198</v>
      </c>
      <c r="B68" s="149" t="s">
        <v>183</v>
      </c>
      <c r="C68" s="150" t="s">
        <v>4</v>
      </c>
      <c r="D68" s="148">
        <v>5</v>
      </c>
      <c r="E68" s="144">
        <v>43895</v>
      </c>
      <c r="F68" s="151">
        <v>43895</v>
      </c>
      <c r="G68" s="152">
        <v>46.02</v>
      </c>
      <c r="H68" s="152">
        <f t="shared" si="1"/>
        <v>230.10000000000002</v>
      </c>
    </row>
    <row r="69" spans="1:8" ht="15.75" x14ac:dyDescent="0.25">
      <c r="A69" s="154" t="s">
        <v>201</v>
      </c>
      <c r="B69" s="149" t="s">
        <v>169</v>
      </c>
      <c r="C69" s="150" t="s">
        <v>4</v>
      </c>
      <c r="D69" s="148">
        <v>12</v>
      </c>
      <c r="E69" s="144">
        <v>44722</v>
      </c>
      <c r="F69" s="151">
        <v>44722</v>
      </c>
      <c r="G69" s="152">
        <v>108.56</v>
      </c>
      <c r="H69" s="152">
        <f t="shared" si="1"/>
        <v>1302.72</v>
      </c>
    </row>
    <row r="70" spans="1:8" ht="15.75" x14ac:dyDescent="0.25">
      <c r="A70" s="154" t="s">
        <v>198</v>
      </c>
      <c r="B70" s="149" t="s">
        <v>195</v>
      </c>
      <c r="C70" s="150" t="s">
        <v>4</v>
      </c>
      <c r="D70" s="148">
        <v>55</v>
      </c>
      <c r="E70" s="144">
        <v>43900</v>
      </c>
      <c r="F70" s="151">
        <v>43900</v>
      </c>
      <c r="G70" s="152">
        <v>104.2766</v>
      </c>
      <c r="H70" s="152">
        <f t="shared" si="1"/>
        <v>5735.2129999999997</v>
      </c>
    </row>
    <row r="71" spans="1:8" ht="15.75" x14ac:dyDescent="0.25">
      <c r="A71" s="154" t="s">
        <v>198</v>
      </c>
      <c r="B71" s="149" t="s">
        <v>106</v>
      </c>
      <c r="C71" s="150" t="s">
        <v>4</v>
      </c>
      <c r="D71" s="148">
        <v>3</v>
      </c>
      <c r="E71" s="144">
        <v>44392</v>
      </c>
      <c r="F71" s="151">
        <v>44392</v>
      </c>
      <c r="G71" s="152">
        <v>194.7</v>
      </c>
      <c r="H71" s="152">
        <f t="shared" si="1"/>
        <v>584.09999999999991</v>
      </c>
    </row>
    <row r="72" spans="1:8" ht="15.75" x14ac:dyDescent="0.25">
      <c r="A72" s="154" t="s">
        <v>198</v>
      </c>
      <c r="B72" s="149" t="s">
        <v>114</v>
      </c>
      <c r="C72" s="150" t="s">
        <v>4</v>
      </c>
      <c r="D72" s="148">
        <v>49</v>
      </c>
      <c r="E72" s="144">
        <v>42914</v>
      </c>
      <c r="F72" s="151">
        <v>42914</v>
      </c>
      <c r="G72" s="152">
        <v>4.01</v>
      </c>
      <c r="H72" s="152">
        <f t="shared" si="1"/>
        <v>196.48999999999998</v>
      </c>
    </row>
    <row r="73" spans="1:8" ht="15.75" x14ac:dyDescent="0.25">
      <c r="A73" s="154" t="s">
        <v>198</v>
      </c>
      <c r="B73" s="149" t="s">
        <v>115</v>
      </c>
      <c r="C73" s="150" t="s">
        <v>4</v>
      </c>
      <c r="D73" s="148">
        <v>24</v>
      </c>
      <c r="E73" s="144">
        <v>42914</v>
      </c>
      <c r="F73" s="151">
        <v>42914</v>
      </c>
      <c r="G73" s="152">
        <v>11.8</v>
      </c>
      <c r="H73" s="152">
        <f t="shared" si="1"/>
        <v>283.20000000000005</v>
      </c>
    </row>
    <row r="74" spans="1:8" ht="15.75" x14ac:dyDescent="0.25">
      <c r="A74" s="154" t="s">
        <v>198</v>
      </c>
      <c r="B74" s="149" t="s">
        <v>221</v>
      </c>
      <c r="C74" s="150" t="s">
        <v>13</v>
      </c>
      <c r="D74" s="148">
        <v>1</v>
      </c>
      <c r="E74" s="144">
        <v>44406</v>
      </c>
      <c r="F74" s="151">
        <v>44406</v>
      </c>
      <c r="G74" s="152">
        <v>549.99749999999995</v>
      </c>
      <c r="H74" s="152">
        <f t="shared" si="1"/>
        <v>549.99749999999995</v>
      </c>
    </row>
    <row r="75" spans="1:8" ht="15.75" x14ac:dyDescent="0.25">
      <c r="A75" s="154" t="s">
        <v>201</v>
      </c>
      <c r="B75" s="149" t="s">
        <v>177</v>
      </c>
      <c r="C75" s="150" t="s">
        <v>4</v>
      </c>
      <c r="D75" s="148">
        <v>1</v>
      </c>
      <c r="E75" s="144">
        <v>43095</v>
      </c>
      <c r="F75" s="151">
        <v>43095</v>
      </c>
      <c r="G75" s="152">
        <v>2595</v>
      </c>
      <c r="H75" s="152">
        <f t="shared" si="1"/>
        <v>2595</v>
      </c>
    </row>
    <row r="76" spans="1:8" ht="15.75" x14ac:dyDescent="0.25">
      <c r="A76" s="154" t="s">
        <v>202</v>
      </c>
      <c r="B76" s="149" t="s">
        <v>266</v>
      </c>
      <c r="C76" s="150" t="s">
        <v>13</v>
      </c>
      <c r="D76" s="148">
        <v>8</v>
      </c>
      <c r="E76" s="144">
        <v>44366</v>
      </c>
      <c r="F76" s="151">
        <v>44366</v>
      </c>
      <c r="G76" s="152">
        <v>177</v>
      </c>
      <c r="H76" s="152">
        <f t="shared" si="1"/>
        <v>1416</v>
      </c>
    </row>
    <row r="77" spans="1:8" ht="15.75" x14ac:dyDescent="0.25">
      <c r="A77" s="154" t="s">
        <v>198</v>
      </c>
      <c r="B77" s="149" t="s">
        <v>123</v>
      </c>
      <c r="C77" s="150" t="s">
        <v>4</v>
      </c>
      <c r="D77" s="148">
        <v>2</v>
      </c>
      <c r="E77" s="144">
        <v>43248</v>
      </c>
      <c r="F77" s="151">
        <v>43248</v>
      </c>
      <c r="G77" s="152">
        <v>57.63</v>
      </c>
      <c r="H77" s="152">
        <f t="shared" ref="H77:H104" si="2">D77*$G77</f>
        <v>115.26</v>
      </c>
    </row>
    <row r="78" spans="1:8" ht="15.75" x14ac:dyDescent="0.25">
      <c r="A78" s="154" t="s">
        <v>198</v>
      </c>
      <c r="B78" s="149" t="s">
        <v>481</v>
      </c>
      <c r="C78" s="150" t="s">
        <v>4</v>
      </c>
      <c r="D78" s="148">
        <v>17</v>
      </c>
      <c r="E78" s="144">
        <v>43977</v>
      </c>
      <c r="F78" s="151">
        <v>43977</v>
      </c>
      <c r="G78" s="152">
        <v>161.66</v>
      </c>
      <c r="H78" s="152">
        <f t="shared" si="2"/>
        <v>2748.22</v>
      </c>
    </row>
    <row r="79" spans="1:8" ht="15.75" x14ac:dyDescent="0.25">
      <c r="A79" s="154" t="s">
        <v>198</v>
      </c>
      <c r="B79" s="149" t="s">
        <v>190</v>
      </c>
      <c r="C79" s="150" t="s">
        <v>4</v>
      </c>
      <c r="D79" s="148">
        <v>22</v>
      </c>
      <c r="E79" s="144">
        <v>43900</v>
      </c>
      <c r="F79" s="151">
        <v>43900</v>
      </c>
      <c r="G79" s="152">
        <v>104.2766</v>
      </c>
      <c r="H79" s="152">
        <f t="shared" si="2"/>
        <v>2294.0852</v>
      </c>
    </row>
    <row r="80" spans="1:8" ht="15.75" x14ac:dyDescent="0.25">
      <c r="A80" s="154" t="s">
        <v>198</v>
      </c>
      <c r="B80" s="149" t="s">
        <v>191</v>
      </c>
      <c r="C80" s="150" t="s">
        <v>4</v>
      </c>
      <c r="D80" s="148">
        <v>17</v>
      </c>
      <c r="E80" s="144">
        <v>43900</v>
      </c>
      <c r="F80" s="151">
        <v>43900</v>
      </c>
      <c r="G80" s="152">
        <v>104.2766</v>
      </c>
      <c r="H80" s="152">
        <f t="shared" si="2"/>
        <v>1772.7021999999999</v>
      </c>
    </row>
    <row r="81" spans="1:8" ht="15.75" x14ac:dyDescent="0.25">
      <c r="A81" s="154" t="s">
        <v>198</v>
      </c>
      <c r="B81" s="149" t="s">
        <v>192</v>
      </c>
      <c r="C81" s="150" t="s">
        <v>4</v>
      </c>
      <c r="D81" s="148">
        <v>2</v>
      </c>
      <c r="E81" s="144">
        <v>43592</v>
      </c>
      <c r="F81" s="151">
        <v>43592</v>
      </c>
      <c r="G81" s="152">
        <v>25</v>
      </c>
      <c r="H81" s="152">
        <f t="shared" si="2"/>
        <v>50</v>
      </c>
    </row>
    <row r="82" spans="1:8" ht="15.75" x14ac:dyDescent="0.25">
      <c r="A82" s="154" t="s">
        <v>478</v>
      </c>
      <c r="B82" s="149" t="s">
        <v>215</v>
      </c>
      <c r="C82" s="150" t="s">
        <v>4</v>
      </c>
      <c r="D82" s="148">
        <v>3</v>
      </c>
      <c r="E82" s="144">
        <v>43797</v>
      </c>
      <c r="F82" s="151">
        <v>43797</v>
      </c>
      <c r="G82" s="152">
        <v>110</v>
      </c>
      <c r="H82" s="152">
        <f t="shared" si="2"/>
        <v>330</v>
      </c>
    </row>
    <row r="83" spans="1:8" ht="15.75" x14ac:dyDescent="0.25">
      <c r="A83" s="154" t="s">
        <v>478</v>
      </c>
      <c r="B83" s="149" t="s">
        <v>216</v>
      </c>
      <c r="C83" s="150" t="s">
        <v>7</v>
      </c>
      <c r="D83" s="148">
        <v>39</v>
      </c>
      <c r="E83" s="144">
        <v>44365</v>
      </c>
      <c r="F83" s="151">
        <v>44365</v>
      </c>
      <c r="G83" s="152">
        <v>536.9</v>
      </c>
      <c r="H83" s="152">
        <f t="shared" si="2"/>
        <v>20939.099999999999</v>
      </c>
    </row>
    <row r="84" spans="1:8" ht="15.75" x14ac:dyDescent="0.25">
      <c r="A84" s="154" t="s">
        <v>478</v>
      </c>
      <c r="B84" s="149" t="s">
        <v>217</v>
      </c>
      <c r="C84" s="150" t="s">
        <v>4</v>
      </c>
      <c r="D84" s="148">
        <v>19</v>
      </c>
      <c r="E84" s="144">
        <v>44365</v>
      </c>
      <c r="F84" s="151">
        <v>44365</v>
      </c>
      <c r="G84" s="152">
        <v>76.7</v>
      </c>
      <c r="H84" s="152">
        <f t="shared" si="2"/>
        <v>1457.3</v>
      </c>
    </row>
    <row r="85" spans="1:8" ht="15.75" x14ac:dyDescent="0.25">
      <c r="A85" s="154" t="s">
        <v>357</v>
      </c>
      <c r="B85" s="149" t="s">
        <v>222</v>
      </c>
      <c r="C85" s="150" t="s">
        <v>4</v>
      </c>
      <c r="D85" s="148">
        <v>20</v>
      </c>
      <c r="E85" s="144">
        <v>44718</v>
      </c>
      <c r="F85" s="151">
        <v>44718</v>
      </c>
      <c r="G85" s="152">
        <v>200.6</v>
      </c>
      <c r="H85" s="152">
        <f t="shared" si="2"/>
        <v>4012</v>
      </c>
    </row>
    <row r="86" spans="1:8" ht="15.75" x14ac:dyDescent="0.25">
      <c r="A86" s="154" t="s">
        <v>199</v>
      </c>
      <c r="B86" s="149" t="s">
        <v>482</v>
      </c>
      <c r="C86" s="150" t="s">
        <v>4</v>
      </c>
      <c r="D86" s="148">
        <v>10</v>
      </c>
      <c r="E86" s="144">
        <v>44385</v>
      </c>
      <c r="F86" s="151">
        <v>44385</v>
      </c>
      <c r="G86" s="152">
        <v>403.56</v>
      </c>
      <c r="H86" s="152">
        <f t="shared" si="2"/>
        <v>4035.6</v>
      </c>
    </row>
    <row r="87" spans="1:8" ht="15.75" x14ac:dyDescent="0.25">
      <c r="A87" s="154" t="s">
        <v>357</v>
      </c>
      <c r="B87" s="149" t="s">
        <v>227</v>
      </c>
      <c r="C87" s="150" t="s">
        <v>4</v>
      </c>
      <c r="D87" s="148">
        <v>3</v>
      </c>
      <c r="E87" s="144">
        <v>44385</v>
      </c>
      <c r="F87" s="151">
        <v>44385</v>
      </c>
      <c r="G87" s="152">
        <v>2212.5</v>
      </c>
      <c r="H87" s="152">
        <f t="shared" si="2"/>
        <v>6637.5</v>
      </c>
    </row>
    <row r="88" spans="1:8" ht="15.75" x14ac:dyDescent="0.25">
      <c r="A88" s="154" t="s">
        <v>198</v>
      </c>
      <c r="B88" s="149" t="s">
        <v>228</v>
      </c>
      <c r="C88" s="150" t="s">
        <v>4</v>
      </c>
      <c r="D88" s="148">
        <v>2</v>
      </c>
      <c r="E88" s="144">
        <v>44406</v>
      </c>
      <c r="F88" s="151">
        <v>44406</v>
      </c>
      <c r="G88" s="152">
        <v>430.00380000000001</v>
      </c>
      <c r="H88" s="152">
        <f t="shared" si="2"/>
        <v>860.00760000000002</v>
      </c>
    </row>
    <row r="89" spans="1:8" ht="15.75" x14ac:dyDescent="0.25">
      <c r="A89" s="154" t="s">
        <v>201</v>
      </c>
      <c r="B89" s="149" t="s">
        <v>236</v>
      </c>
      <c r="C89" s="150" t="s">
        <v>4</v>
      </c>
      <c r="D89" s="148">
        <v>384</v>
      </c>
      <c r="E89" s="144">
        <v>44389</v>
      </c>
      <c r="F89" s="151">
        <v>44389</v>
      </c>
      <c r="G89" s="152">
        <v>15.54</v>
      </c>
      <c r="H89" s="152">
        <f t="shared" si="2"/>
        <v>5967.36</v>
      </c>
    </row>
    <row r="90" spans="1:8" ht="15.75" x14ac:dyDescent="0.25">
      <c r="A90" s="154" t="s">
        <v>201</v>
      </c>
      <c r="B90" s="149" t="s">
        <v>255</v>
      </c>
      <c r="C90" s="150" t="s">
        <v>4</v>
      </c>
      <c r="D90" s="148">
        <v>10</v>
      </c>
      <c r="E90" s="144">
        <v>44406</v>
      </c>
      <c r="F90" s="151">
        <v>44406</v>
      </c>
      <c r="G90" s="152">
        <v>194.7</v>
      </c>
      <c r="H90" s="152">
        <f t="shared" si="2"/>
        <v>1947</v>
      </c>
    </row>
    <row r="91" spans="1:8" ht="15.75" x14ac:dyDescent="0.25">
      <c r="A91" s="154" t="s">
        <v>198</v>
      </c>
      <c r="B91" s="149" t="s">
        <v>244</v>
      </c>
      <c r="C91" s="150" t="s">
        <v>12</v>
      </c>
      <c r="D91" s="148">
        <v>8</v>
      </c>
      <c r="E91" s="144">
        <v>44406</v>
      </c>
      <c r="F91" s="151">
        <v>44406</v>
      </c>
      <c r="G91" s="152">
        <v>159.30000000000001</v>
      </c>
      <c r="H91" s="152">
        <f t="shared" si="2"/>
        <v>1274.4000000000001</v>
      </c>
    </row>
    <row r="92" spans="1:8" ht="15.75" x14ac:dyDescent="0.25">
      <c r="A92" s="154" t="s">
        <v>329</v>
      </c>
      <c r="B92" s="149" t="s">
        <v>262</v>
      </c>
      <c r="C92" s="150" t="s">
        <v>20</v>
      </c>
      <c r="D92" s="148">
        <v>2</v>
      </c>
      <c r="E92" s="144">
        <v>45016</v>
      </c>
      <c r="F92" s="151">
        <v>45016</v>
      </c>
      <c r="G92" s="152">
        <v>395.99599999999998</v>
      </c>
      <c r="H92" s="152">
        <f t="shared" si="2"/>
        <v>791.99199999999996</v>
      </c>
    </row>
    <row r="93" spans="1:8" ht="15.75" x14ac:dyDescent="0.25">
      <c r="A93" s="154" t="s">
        <v>199</v>
      </c>
      <c r="B93" s="149" t="s">
        <v>257</v>
      </c>
      <c r="C93" s="150" t="s">
        <v>4</v>
      </c>
      <c r="D93" s="148">
        <v>40</v>
      </c>
      <c r="E93" s="144">
        <v>44418</v>
      </c>
      <c r="F93" s="151">
        <v>44418</v>
      </c>
      <c r="G93" s="152">
        <v>230.1</v>
      </c>
      <c r="H93" s="152">
        <f t="shared" si="2"/>
        <v>9204</v>
      </c>
    </row>
    <row r="94" spans="1:8" ht="15.75" x14ac:dyDescent="0.25">
      <c r="A94" s="154" t="s">
        <v>201</v>
      </c>
      <c r="B94" s="149" t="s">
        <v>269</v>
      </c>
      <c r="C94" s="150" t="s">
        <v>4</v>
      </c>
      <c r="D94" s="148">
        <v>14</v>
      </c>
      <c r="E94" s="144">
        <v>44426</v>
      </c>
      <c r="F94" s="151">
        <v>44426</v>
      </c>
      <c r="G94" s="152">
        <v>678.5</v>
      </c>
      <c r="H94" s="152">
        <f t="shared" si="2"/>
        <v>9499</v>
      </c>
    </row>
    <row r="95" spans="1:8" ht="15" customHeight="1" x14ac:dyDescent="0.25">
      <c r="A95" s="154" t="s">
        <v>198</v>
      </c>
      <c r="B95" s="149" t="s">
        <v>224</v>
      </c>
      <c r="C95" s="150" t="s">
        <v>4</v>
      </c>
      <c r="D95" s="148">
        <v>1</v>
      </c>
      <c r="E95" s="144">
        <v>44691</v>
      </c>
      <c r="F95" s="151">
        <v>44691</v>
      </c>
      <c r="G95" s="152">
        <v>651.99719999999991</v>
      </c>
      <c r="H95" s="152">
        <f t="shared" si="2"/>
        <v>651.99719999999991</v>
      </c>
    </row>
    <row r="96" spans="1:8" ht="15.75" x14ac:dyDescent="0.25">
      <c r="A96" s="154" t="s">
        <v>394</v>
      </c>
      <c r="B96" s="149" t="s">
        <v>483</v>
      </c>
      <c r="C96" s="150" t="s">
        <v>4</v>
      </c>
      <c r="D96" s="148">
        <v>10</v>
      </c>
      <c r="E96" s="144">
        <v>44691</v>
      </c>
      <c r="F96" s="151">
        <v>44691</v>
      </c>
      <c r="G96" s="152">
        <v>575.25</v>
      </c>
      <c r="H96" s="152">
        <f t="shared" si="2"/>
        <v>5752.5</v>
      </c>
    </row>
    <row r="97" spans="1:8" ht="15.75" x14ac:dyDescent="0.25">
      <c r="A97" s="154" t="s">
        <v>198</v>
      </c>
      <c r="B97" s="149" t="s">
        <v>484</v>
      </c>
      <c r="C97" s="150" t="s">
        <v>4</v>
      </c>
      <c r="D97" s="148">
        <v>9</v>
      </c>
      <c r="E97" s="144">
        <v>44693</v>
      </c>
      <c r="F97" s="151">
        <v>44693</v>
      </c>
      <c r="G97" s="152">
        <v>41.3</v>
      </c>
      <c r="H97" s="152">
        <f t="shared" si="2"/>
        <v>371.7</v>
      </c>
    </row>
    <row r="98" spans="1:8" ht="15.75" x14ac:dyDescent="0.25">
      <c r="A98" s="154" t="s">
        <v>280</v>
      </c>
      <c r="B98" s="149" t="s">
        <v>485</v>
      </c>
      <c r="C98" s="150" t="s">
        <v>74</v>
      </c>
      <c r="D98" s="148">
        <v>102</v>
      </c>
      <c r="E98" s="144">
        <v>44693</v>
      </c>
      <c r="F98" s="151">
        <v>44693</v>
      </c>
      <c r="G98" s="152">
        <v>80.239999999999995</v>
      </c>
      <c r="H98" s="152">
        <f t="shared" si="2"/>
        <v>8184.48</v>
      </c>
    </row>
    <row r="99" spans="1:8" ht="15.75" x14ac:dyDescent="0.25">
      <c r="A99" s="154" t="s">
        <v>280</v>
      </c>
      <c r="B99" s="149" t="s">
        <v>486</v>
      </c>
      <c r="C99" s="150" t="s">
        <v>74</v>
      </c>
      <c r="D99" s="148">
        <v>106</v>
      </c>
      <c r="E99" s="144">
        <v>44693</v>
      </c>
      <c r="F99" s="151">
        <v>44693</v>
      </c>
      <c r="G99" s="152">
        <v>80.239999999999995</v>
      </c>
      <c r="H99" s="152">
        <f t="shared" si="2"/>
        <v>8505.4399999999987</v>
      </c>
    </row>
    <row r="100" spans="1:8" ht="15.75" x14ac:dyDescent="0.25">
      <c r="A100" s="154" t="s">
        <v>198</v>
      </c>
      <c r="B100" s="149" t="s">
        <v>487</v>
      </c>
      <c r="C100" s="150" t="s">
        <v>4</v>
      </c>
      <c r="D100" s="148">
        <v>4</v>
      </c>
      <c r="E100" s="144">
        <v>44700</v>
      </c>
      <c r="F100" s="151">
        <v>44700</v>
      </c>
      <c r="G100" s="152">
        <v>207.68</v>
      </c>
      <c r="H100" s="152">
        <f t="shared" si="2"/>
        <v>830.72</v>
      </c>
    </row>
    <row r="101" spans="1:8" ht="15.75" x14ac:dyDescent="0.25">
      <c r="A101" s="154" t="s">
        <v>200</v>
      </c>
      <c r="B101" s="149" t="s">
        <v>128</v>
      </c>
      <c r="C101" s="150" t="s">
        <v>4</v>
      </c>
      <c r="D101" s="148">
        <v>14</v>
      </c>
      <c r="E101" s="144">
        <v>44714</v>
      </c>
      <c r="F101" s="151">
        <v>44714</v>
      </c>
      <c r="G101" s="152">
        <v>355.33333333333297</v>
      </c>
      <c r="H101" s="152">
        <f t="shared" si="2"/>
        <v>4974.6666666666615</v>
      </c>
    </row>
    <row r="102" spans="1:8" ht="15.75" x14ac:dyDescent="0.25">
      <c r="A102" s="154" t="s">
        <v>328</v>
      </c>
      <c r="B102" s="149" t="s">
        <v>488</v>
      </c>
      <c r="C102" s="150" t="s">
        <v>12</v>
      </c>
      <c r="D102" s="148">
        <v>32</v>
      </c>
      <c r="E102" s="144">
        <v>44722</v>
      </c>
      <c r="F102" s="151">
        <v>44722</v>
      </c>
      <c r="G102" s="152">
        <v>41.3</v>
      </c>
      <c r="H102" s="152">
        <f t="shared" si="2"/>
        <v>1321.6</v>
      </c>
    </row>
    <row r="103" spans="1:8" ht="15.75" x14ac:dyDescent="0.25">
      <c r="A103" s="154" t="s">
        <v>286</v>
      </c>
      <c r="B103" s="149" t="s">
        <v>489</v>
      </c>
      <c r="C103" s="150" t="s">
        <v>4</v>
      </c>
      <c r="D103" s="148">
        <v>233</v>
      </c>
      <c r="E103" s="144">
        <v>44722</v>
      </c>
      <c r="F103" s="151">
        <v>44722</v>
      </c>
      <c r="G103" s="152">
        <v>58.508333333333297</v>
      </c>
      <c r="H103" s="152">
        <f t="shared" si="2"/>
        <v>13632.441666666658</v>
      </c>
    </row>
    <row r="104" spans="1:8" ht="15.75" x14ac:dyDescent="0.25">
      <c r="A104" s="154" t="s">
        <v>201</v>
      </c>
      <c r="B104" s="149" t="s">
        <v>490</v>
      </c>
      <c r="C104" s="150" t="s">
        <v>4</v>
      </c>
      <c r="D104" s="148">
        <v>2</v>
      </c>
      <c r="E104" s="144">
        <v>44722</v>
      </c>
      <c r="F104" s="151">
        <v>44722</v>
      </c>
      <c r="G104" s="152">
        <v>51.92</v>
      </c>
      <c r="H104" s="152">
        <f t="shared" si="2"/>
        <v>103.84</v>
      </c>
    </row>
    <row r="105" spans="1:8" ht="15.75" x14ac:dyDescent="0.25">
      <c r="A105" s="154" t="s">
        <v>287</v>
      </c>
      <c r="B105" s="149" t="s">
        <v>226</v>
      </c>
      <c r="C105" s="150" t="s">
        <v>4</v>
      </c>
      <c r="D105" s="148">
        <v>23</v>
      </c>
      <c r="E105" s="144">
        <v>44722</v>
      </c>
      <c r="F105" s="151">
        <v>44722</v>
      </c>
      <c r="G105" s="152">
        <v>35.4</v>
      </c>
      <c r="H105" s="152">
        <f t="shared" ref="H105:H126" si="3">D105*$G105</f>
        <v>814.19999999999993</v>
      </c>
    </row>
    <row r="106" spans="1:8" ht="15" customHeight="1" x14ac:dyDescent="0.25">
      <c r="A106" s="154" t="s">
        <v>201</v>
      </c>
      <c r="B106" s="149" t="s">
        <v>492</v>
      </c>
      <c r="C106" s="150" t="s">
        <v>4</v>
      </c>
      <c r="D106" s="148">
        <v>9</v>
      </c>
      <c r="E106" s="144">
        <v>44722</v>
      </c>
      <c r="F106" s="151">
        <v>44722</v>
      </c>
      <c r="G106" s="152">
        <v>171.1</v>
      </c>
      <c r="H106" s="152">
        <f t="shared" si="3"/>
        <v>1539.8999999999999</v>
      </c>
    </row>
    <row r="107" spans="1:8" ht="15.75" x14ac:dyDescent="0.25">
      <c r="A107" s="154" t="s">
        <v>197</v>
      </c>
      <c r="B107" s="149" t="s">
        <v>493</v>
      </c>
      <c r="C107" s="150" t="s">
        <v>12</v>
      </c>
      <c r="D107" s="148">
        <v>163</v>
      </c>
      <c r="E107" s="144">
        <v>44722</v>
      </c>
      <c r="F107" s="151">
        <v>44722</v>
      </c>
      <c r="G107" s="152">
        <v>50.002499999999998</v>
      </c>
      <c r="H107" s="152">
        <f t="shared" si="3"/>
        <v>8150.4074999999993</v>
      </c>
    </row>
    <row r="108" spans="1:8" ht="15.75" x14ac:dyDescent="0.25">
      <c r="A108" s="154" t="s">
        <v>199</v>
      </c>
      <c r="B108" s="149" t="s">
        <v>494</v>
      </c>
      <c r="C108" s="150" t="s">
        <v>4</v>
      </c>
      <c r="D108" s="148">
        <v>29</v>
      </c>
      <c r="E108" s="144">
        <v>45013</v>
      </c>
      <c r="F108" s="151">
        <v>45013</v>
      </c>
      <c r="G108" s="152">
        <v>425</v>
      </c>
      <c r="H108" s="152">
        <f t="shared" si="3"/>
        <v>12325</v>
      </c>
    </row>
    <row r="109" spans="1:8" ht="15.75" x14ac:dyDescent="0.25">
      <c r="A109" s="154" t="s">
        <v>201</v>
      </c>
      <c r="B109" s="149" t="s">
        <v>491</v>
      </c>
      <c r="C109" s="150" t="s">
        <v>74</v>
      </c>
      <c r="D109" s="148">
        <v>16</v>
      </c>
      <c r="E109" s="144">
        <v>45013</v>
      </c>
      <c r="F109" s="151">
        <v>45013</v>
      </c>
      <c r="G109" s="152">
        <v>115.64</v>
      </c>
      <c r="H109" s="152">
        <f t="shared" si="3"/>
        <v>1850.24</v>
      </c>
    </row>
    <row r="110" spans="1:8" ht="15.75" x14ac:dyDescent="0.25">
      <c r="A110" s="154" t="s">
        <v>344</v>
      </c>
      <c r="B110" s="149" t="s">
        <v>496</v>
      </c>
      <c r="C110" s="150" t="s">
        <v>4</v>
      </c>
      <c r="D110" s="148">
        <v>3</v>
      </c>
      <c r="E110" s="144">
        <v>45016</v>
      </c>
      <c r="F110" s="151">
        <v>45016</v>
      </c>
      <c r="G110" s="152">
        <v>311</v>
      </c>
      <c r="H110" s="152">
        <f t="shared" si="3"/>
        <v>933</v>
      </c>
    </row>
    <row r="111" spans="1:8" ht="15.75" x14ac:dyDescent="0.25">
      <c r="A111" s="154" t="s">
        <v>198</v>
      </c>
      <c r="B111" s="149" t="s">
        <v>497</v>
      </c>
      <c r="C111" s="150" t="s">
        <v>13</v>
      </c>
      <c r="D111" s="148">
        <v>1</v>
      </c>
      <c r="E111" s="144">
        <v>45016</v>
      </c>
      <c r="F111" s="151">
        <v>45016</v>
      </c>
      <c r="G111" s="152">
        <v>675</v>
      </c>
      <c r="H111" s="152">
        <f t="shared" si="3"/>
        <v>675</v>
      </c>
    </row>
    <row r="112" spans="1:8" ht="15.75" x14ac:dyDescent="0.25">
      <c r="A112" s="154" t="s">
        <v>198</v>
      </c>
      <c r="B112" s="149" t="s">
        <v>498</v>
      </c>
      <c r="C112" s="150" t="s">
        <v>4</v>
      </c>
      <c r="D112" s="148">
        <v>1</v>
      </c>
      <c r="E112" s="144">
        <v>45016</v>
      </c>
      <c r="F112" s="151">
        <v>45016</v>
      </c>
      <c r="G112" s="152">
        <v>222.66399999999999</v>
      </c>
      <c r="H112" s="152">
        <f t="shared" si="3"/>
        <v>222.66399999999999</v>
      </c>
    </row>
    <row r="113" spans="1:8" ht="15.75" x14ac:dyDescent="0.25">
      <c r="A113" s="154" t="s">
        <v>198</v>
      </c>
      <c r="B113" s="149" t="s">
        <v>499</v>
      </c>
      <c r="C113" s="150" t="s">
        <v>4</v>
      </c>
      <c r="D113" s="148">
        <v>19</v>
      </c>
      <c r="E113" s="144">
        <v>45016</v>
      </c>
      <c r="F113" s="151">
        <v>45016</v>
      </c>
      <c r="G113" s="152">
        <v>160.999</v>
      </c>
      <c r="H113" s="152">
        <f t="shared" si="3"/>
        <v>3058.9809999999998</v>
      </c>
    </row>
    <row r="114" spans="1:8" ht="15.75" x14ac:dyDescent="0.25">
      <c r="A114" s="154" t="s">
        <v>198</v>
      </c>
      <c r="B114" s="149" t="s">
        <v>500</v>
      </c>
      <c r="C114" s="150" t="s">
        <v>13</v>
      </c>
      <c r="D114" s="148">
        <v>23</v>
      </c>
      <c r="E114" s="144">
        <v>45016</v>
      </c>
      <c r="F114" s="151">
        <v>45016</v>
      </c>
      <c r="G114" s="152">
        <v>323.00099999999998</v>
      </c>
      <c r="H114" s="152">
        <f t="shared" si="3"/>
        <v>7429.0229999999992</v>
      </c>
    </row>
    <row r="115" spans="1:8" ht="15.75" x14ac:dyDescent="0.25">
      <c r="A115" s="154" t="s">
        <v>198</v>
      </c>
      <c r="B115" s="149" t="s">
        <v>501</v>
      </c>
      <c r="C115" s="150" t="s">
        <v>13</v>
      </c>
      <c r="D115" s="148">
        <v>2</v>
      </c>
      <c r="E115" s="144">
        <v>45016</v>
      </c>
      <c r="F115" s="151">
        <v>45016</v>
      </c>
      <c r="G115" s="152">
        <v>205.35</v>
      </c>
      <c r="H115" s="152">
        <f t="shared" si="3"/>
        <v>410.7</v>
      </c>
    </row>
    <row r="116" spans="1:8" ht="15.75" x14ac:dyDescent="0.25">
      <c r="A116" s="154" t="s">
        <v>198</v>
      </c>
      <c r="B116" s="149" t="s">
        <v>502</v>
      </c>
      <c r="C116" s="150" t="s">
        <v>13</v>
      </c>
      <c r="D116" s="148">
        <v>6</v>
      </c>
      <c r="E116" s="144">
        <v>45019</v>
      </c>
      <c r="F116" s="151">
        <v>45019</v>
      </c>
      <c r="G116" s="152">
        <v>1327.5</v>
      </c>
      <c r="H116" s="152">
        <f t="shared" si="3"/>
        <v>7965</v>
      </c>
    </row>
    <row r="117" spans="1:8" ht="15.75" x14ac:dyDescent="0.25">
      <c r="A117" s="154" t="s">
        <v>287</v>
      </c>
      <c r="B117" s="149" t="s">
        <v>503</v>
      </c>
      <c r="C117" s="150" t="s">
        <v>4</v>
      </c>
      <c r="D117" s="148">
        <v>69</v>
      </c>
      <c r="E117" s="144">
        <v>45020</v>
      </c>
      <c r="F117" s="151">
        <v>45020</v>
      </c>
      <c r="G117" s="152">
        <v>47.2</v>
      </c>
      <c r="H117" s="152">
        <f t="shared" si="3"/>
        <v>3256.8</v>
      </c>
    </row>
    <row r="118" spans="1:8" ht="15.75" x14ac:dyDescent="0.25">
      <c r="A118" s="154" t="s">
        <v>345</v>
      </c>
      <c r="B118" s="149" t="s">
        <v>6</v>
      </c>
      <c r="C118" s="150" t="s">
        <v>504</v>
      </c>
      <c r="D118" s="148">
        <v>18</v>
      </c>
      <c r="E118" s="144">
        <v>45117</v>
      </c>
      <c r="F118" s="151">
        <v>45117</v>
      </c>
      <c r="G118" s="152">
        <v>479.375</v>
      </c>
      <c r="H118" s="152">
        <f t="shared" si="3"/>
        <v>8628.75</v>
      </c>
    </row>
    <row r="119" spans="1:8" ht="15.75" x14ac:dyDescent="0.25">
      <c r="A119" s="154" t="s">
        <v>198</v>
      </c>
      <c r="B119" s="149" t="s">
        <v>505</v>
      </c>
      <c r="C119" s="150" t="s">
        <v>13</v>
      </c>
      <c r="D119" s="148">
        <v>34</v>
      </c>
      <c r="E119" s="144">
        <v>45118</v>
      </c>
      <c r="F119" s="151">
        <v>45118</v>
      </c>
      <c r="G119" s="152">
        <v>315.06</v>
      </c>
      <c r="H119" s="152">
        <f t="shared" si="3"/>
        <v>10712.04</v>
      </c>
    </row>
    <row r="120" spans="1:8" ht="15.75" x14ac:dyDescent="0.25">
      <c r="A120" s="154" t="s">
        <v>202</v>
      </c>
      <c r="B120" s="149" t="s">
        <v>506</v>
      </c>
      <c r="C120" s="150" t="s">
        <v>12</v>
      </c>
      <c r="D120" s="148">
        <v>30</v>
      </c>
      <c r="E120" s="144">
        <v>45223</v>
      </c>
      <c r="F120" s="151">
        <v>45223</v>
      </c>
      <c r="G120" s="152">
        <v>171.3784</v>
      </c>
      <c r="H120" s="152">
        <f t="shared" si="3"/>
        <v>5141.3519999999999</v>
      </c>
    </row>
    <row r="121" spans="1:8" ht="15.75" x14ac:dyDescent="0.25">
      <c r="A121" s="154" t="s">
        <v>202</v>
      </c>
      <c r="B121" s="149" t="s">
        <v>507</v>
      </c>
      <c r="C121" s="150" t="s">
        <v>12</v>
      </c>
      <c r="D121" s="148">
        <v>96</v>
      </c>
      <c r="E121" s="144">
        <v>45223</v>
      </c>
      <c r="F121" s="151">
        <v>45223</v>
      </c>
      <c r="G121" s="152">
        <v>286.52</v>
      </c>
      <c r="H121" s="152">
        <f t="shared" si="3"/>
        <v>27505.919999999998</v>
      </c>
    </row>
    <row r="122" spans="1:8" ht="15.75" x14ac:dyDescent="0.25">
      <c r="A122" s="154" t="s">
        <v>198</v>
      </c>
      <c r="B122" s="149" t="s">
        <v>508</v>
      </c>
      <c r="C122" s="150" t="s">
        <v>4</v>
      </c>
      <c r="D122" s="148">
        <v>2</v>
      </c>
      <c r="E122" s="144">
        <v>45223</v>
      </c>
      <c r="F122" s="151">
        <v>45223</v>
      </c>
      <c r="G122" s="152">
        <v>70.611000000000004</v>
      </c>
      <c r="H122" s="152">
        <f t="shared" si="3"/>
        <v>141.22200000000001</v>
      </c>
    </row>
    <row r="123" spans="1:8" ht="15.75" x14ac:dyDescent="0.25">
      <c r="A123" s="154" t="s">
        <v>198</v>
      </c>
      <c r="B123" s="149" t="s">
        <v>509</v>
      </c>
      <c r="C123" s="150" t="s">
        <v>4</v>
      </c>
      <c r="D123" s="148">
        <v>9</v>
      </c>
      <c r="E123" s="144">
        <v>45223</v>
      </c>
      <c r="F123" s="151">
        <v>45223</v>
      </c>
      <c r="G123" s="152">
        <v>114</v>
      </c>
      <c r="H123" s="152">
        <f t="shared" si="3"/>
        <v>1026</v>
      </c>
    </row>
    <row r="124" spans="1:8" ht="15.75" x14ac:dyDescent="0.25">
      <c r="A124" s="154" t="s">
        <v>198</v>
      </c>
      <c r="B124" s="149" t="s">
        <v>510</v>
      </c>
      <c r="C124" s="150" t="s">
        <v>4</v>
      </c>
      <c r="D124" s="148">
        <v>8</v>
      </c>
      <c r="E124" s="144">
        <v>45232</v>
      </c>
      <c r="F124" s="151">
        <v>45232</v>
      </c>
      <c r="G124" s="152">
        <v>365.8</v>
      </c>
      <c r="H124" s="152">
        <f t="shared" si="3"/>
        <v>2926.4</v>
      </c>
    </row>
    <row r="125" spans="1:8" ht="15.75" x14ac:dyDescent="0.25">
      <c r="A125" s="154" t="s">
        <v>201</v>
      </c>
      <c r="B125" s="149" t="s">
        <v>512</v>
      </c>
      <c r="C125" s="150" t="s">
        <v>511</v>
      </c>
      <c r="D125" s="148">
        <v>52</v>
      </c>
      <c r="E125" s="144">
        <v>45376</v>
      </c>
      <c r="F125" s="151">
        <v>45376</v>
      </c>
      <c r="G125" s="152">
        <v>82.128</v>
      </c>
      <c r="H125" s="152">
        <f t="shared" si="3"/>
        <v>4270.6559999999999</v>
      </c>
    </row>
    <row r="126" spans="1:8" ht="15.75" x14ac:dyDescent="0.25">
      <c r="A126" s="154" t="s">
        <v>201</v>
      </c>
      <c r="B126" s="149" t="s">
        <v>513</v>
      </c>
      <c r="C126" s="150" t="s">
        <v>511</v>
      </c>
      <c r="D126" s="148">
        <v>89</v>
      </c>
      <c r="E126" s="144">
        <v>45376</v>
      </c>
      <c r="F126" s="151">
        <v>45376</v>
      </c>
      <c r="G126" s="152">
        <v>389.4</v>
      </c>
      <c r="H126" s="152">
        <f t="shared" si="3"/>
        <v>34656.6</v>
      </c>
    </row>
    <row r="127" spans="1:8" ht="15" customHeight="1" x14ac:dyDescent="0.25">
      <c r="A127" s="154" t="s">
        <v>338</v>
      </c>
      <c r="B127" s="149" t="s">
        <v>495</v>
      </c>
      <c r="C127" s="150" t="s">
        <v>4</v>
      </c>
      <c r="D127" s="148">
        <v>30</v>
      </c>
      <c r="E127" s="144">
        <v>45376</v>
      </c>
      <c r="F127" s="151">
        <v>45376</v>
      </c>
      <c r="G127" s="152">
        <v>41.3</v>
      </c>
      <c r="H127" s="152">
        <f t="shared" ref="H127:H146" si="4">D127*$G127</f>
        <v>1239</v>
      </c>
    </row>
    <row r="128" spans="1:8" ht="15" customHeight="1" x14ac:dyDescent="0.25">
      <c r="A128" s="154" t="s">
        <v>197</v>
      </c>
      <c r="B128" s="149" t="s">
        <v>178</v>
      </c>
      <c r="C128" s="150" t="s">
        <v>514</v>
      </c>
      <c r="D128" s="148">
        <v>110</v>
      </c>
      <c r="E128" s="144">
        <v>45376</v>
      </c>
      <c r="F128" s="151">
        <v>45376</v>
      </c>
      <c r="G128" s="152">
        <v>19.47</v>
      </c>
      <c r="H128" s="152">
        <f t="shared" si="4"/>
        <v>2141.6999999999998</v>
      </c>
    </row>
    <row r="129" spans="1:8" ht="15.75" x14ac:dyDescent="0.25">
      <c r="A129" s="154" t="s">
        <v>197</v>
      </c>
      <c r="B129" s="149" t="s">
        <v>515</v>
      </c>
      <c r="C129" s="150" t="s">
        <v>511</v>
      </c>
      <c r="D129" s="148">
        <v>30</v>
      </c>
      <c r="E129" s="144">
        <v>45376</v>
      </c>
      <c r="F129" s="151">
        <v>45376</v>
      </c>
      <c r="G129" s="152">
        <v>64.050299999999993</v>
      </c>
      <c r="H129" s="152">
        <f t="shared" si="4"/>
        <v>1921.5089999999998</v>
      </c>
    </row>
    <row r="130" spans="1:8" ht="15.75" x14ac:dyDescent="0.25">
      <c r="A130" s="154" t="s">
        <v>201</v>
      </c>
      <c r="B130" s="149" t="s">
        <v>70</v>
      </c>
      <c r="C130" s="150" t="s">
        <v>516</v>
      </c>
      <c r="D130" s="148">
        <v>11</v>
      </c>
      <c r="E130" s="144">
        <v>45376</v>
      </c>
      <c r="F130" s="151">
        <v>45376</v>
      </c>
      <c r="G130" s="152">
        <v>61.36</v>
      </c>
      <c r="H130" s="152">
        <f t="shared" si="4"/>
        <v>674.96</v>
      </c>
    </row>
    <row r="131" spans="1:8" ht="15.75" x14ac:dyDescent="0.25">
      <c r="A131" s="154" t="s">
        <v>201</v>
      </c>
      <c r="B131" s="149" t="s">
        <v>517</v>
      </c>
      <c r="C131" s="150" t="s">
        <v>4</v>
      </c>
      <c r="D131" s="148">
        <v>7</v>
      </c>
      <c r="E131" s="144">
        <v>45376</v>
      </c>
      <c r="F131" s="151">
        <v>45376</v>
      </c>
      <c r="G131" s="152">
        <v>153.4</v>
      </c>
      <c r="H131" s="152">
        <f t="shared" si="4"/>
        <v>1073.8</v>
      </c>
    </row>
    <row r="132" spans="1:8" ht="15.75" x14ac:dyDescent="0.25">
      <c r="A132" s="154" t="s">
        <v>201</v>
      </c>
      <c r="B132" s="149" t="s">
        <v>518</v>
      </c>
      <c r="C132" s="150" t="s">
        <v>519</v>
      </c>
      <c r="D132" s="148">
        <v>3</v>
      </c>
      <c r="E132" s="144">
        <v>45376</v>
      </c>
      <c r="F132" s="151">
        <v>45376</v>
      </c>
      <c r="G132" s="152">
        <v>165.2</v>
      </c>
      <c r="H132" s="152">
        <f t="shared" si="4"/>
        <v>495.59999999999997</v>
      </c>
    </row>
    <row r="133" spans="1:8" ht="15.75" x14ac:dyDescent="0.25">
      <c r="A133" s="154" t="s">
        <v>197</v>
      </c>
      <c r="B133" s="149" t="s">
        <v>520</v>
      </c>
      <c r="C133" s="150" t="s">
        <v>521</v>
      </c>
      <c r="D133" s="148">
        <v>110</v>
      </c>
      <c r="E133" s="144">
        <v>45384</v>
      </c>
      <c r="F133" s="151">
        <v>45384</v>
      </c>
      <c r="G133" s="152">
        <v>46.02</v>
      </c>
      <c r="H133" s="152">
        <f t="shared" si="4"/>
        <v>5062.2000000000007</v>
      </c>
    </row>
    <row r="134" spans="1:8" ht="15.75" x14ac:dyDescent="0.25">
      <c r="A134" s="154" t="s">
        <v>197</v>
      </c>
      <c r="B134" s="149" t="s">
        <v>522</v>
      </c>
      <c r="C134" s="150" t="s">
        <v>521</v>
      </c>
      <c r="D134" s="148">
        <v>154</v>
      </c>
      <c r="E134" s="144">
        <v>45384</v>
      </c>
      <c r="F134" s="151">
        <v>45384</v>
      </c>
      <c r="G134" s="152">
        <v>92.04</v>
      </c>
      <c r="H134" s="152">
        <f t="shared" si="4"/>
        <v>14174.160000000002</v>
      </c>
    </row>
    <row r="135" spans="1:8" ht="15.75" x14ac:dyDescent="0.25">
      <c r="A135" s="154" t="s">
        <v>286</v>
      </c>
      <c r="B135" s="149" t="s">
        <v>523</v>
      </c>
      <c r="C135" s="150" t="s">
        <v>92</v>
      </c>
      <c r="D135" s="148">
        <v>7</v>
      </c>
      <c r="E135" s="144">
        <v>45385</v>
      </c>
      <c r="F135" s="151">
        <v>45385</v>
      </c>
      <c r="G135" s="152">
        <v>749.3</v>
      </c>
      <c r="H135" s="152">
        <f t="shared" si="4"/>
        <v>5245.0999999999995</v>
      </c>
    </row>
    <row r="136" spans="1:8" ht="15.75" x14ac:dyDescent="0.25">
      <c r="A136" s="154" t="s">
        <v>348</v>
      </c>
      <c r="B136" s="149" t="s">
        <v>524</v>
      </c>
      <c r="C136" s="150" t="s">
        <v>4</v>
      </c>
      <c r="D136" s="148">
        <v>5</v>
      </c>
      <c r="E136" s="144">
        <v>45385</v>
      </c>
      <c r="F136" s="151">
        <v>45385</v>
      </c>
      <c r="G136" s="152">
        <v>192.34</v>
      </c>
      <c r="H136" s="152">
        <f t="shared" si="4"/>
        <v>961.7</v>
      </c>
    </row>
    <row r="137" spans="1:8" ht="15.75" x14ac:dyDescent="0.25">
      <c r="A137" s="154" t="s">
        <v>198</v>
      </c>
      <c r="B137" s="149" t="s">
        <v>525</v>
      </c>
      <c r="C137" s="150" t="s">
        <v>4</v>
      </c>
      <c r="D137" s="148">
        <v>1</v>
      </c>
      <c r="E137" s="144">
        <v>45385</v>
      </c>
      <c r="F137" s="151">
        <v>45385</v>
      </c>
      <c r="G137" s="152">
        <v>14.16</v>
      </c>
      <c r="H137" s="152">
        <f t="shared" si="4"/>
        <v>14.16</v>
      </c>
    </row>
    <row r="138" spans="1:8" ht="15.75" x14ac:dyDescent="0.25">
      <c r="A138" s="154" t="s">
        <v>198</v>
      </c>
      <c r="B138" s="149" t="s">
        <v>526</v>
      </c>
      <c r="C138" s="150" t="s">
        <v>4</v>
      </c>
      <c r="D138" s="148">
        <v>31</v>
      </c>
      <c r="E138" s="144">
        <v>45385</v>
      </c>
      <c r="F138" s="151">
        <v>45385</v>
      </c>
      <c r="G138" s="152">
        <v>4.95</v>
      </c>
      <c r="H138" s="152">
        <f t="shared" si="4"/>
        <v>153.45000000000002</v>
      </c>
    </row>
    <row r="139" spans="1:8" ht="15.75" x14ac:dyDescent="0.25">
      <c r="A139" s="154" t="s">
        <v>329</v>
      </c>
      <c r="B139" s="149" t="s">
        <v>528</v>
      </c>
      <c r="C139" s="150" t="s">
        <v>529</v>
      </c>
      <c r="D139" s="148">
        <v>5</v>
      </c>
      <c r="E139" s="144">
        <v>45386</v>
      </c>
      <c r="F139" s="151">
        <v>45386</v>
      </c>
      <c r="G139" s="152">
        <v>254.88</v>
      </c>
      <c r="H139" s="152">
        <f t="shared" si="4"/>
        <v>1274.4000000000001</v>
      </c>
    </row>
    <row r="140" spans="1:8" ht="15.75" x14ac:dyDescent="0.25">
      <c r="A140" s="154" t="s">
        <v>329</v>
      </c>
      <c r="B140" s="149" t="s">
        <v>530</v>
      </c>
      <c r="C140" s="150" t="s">
        <v>529</v>
      </c>
      <c r="D140" s="148">
        <v>13</v>
      </c>
      <c r="E140" s="144">
        <v>45386</v>
      </c>
      <c r="F140" s="151">
        <v>45386</v>
      </c>
      <c r="G140" s="152">
        <v>269.04000000000002</v>
      </c>
      <c r="H140" s="152">
        <f t="shared" si="4"/>
        <v>3497.5200000000004</v>
      </c>
    </row>
    <row r="141" spans="1:8" ht="15.75" x14ac:dyDescent="0.25">
      <c r="A141" s="154" t="s">
        <v>329</v>
      </c>
      <c r="B141" s="149" t="s">
        <v>531</v>
      </c>
      <c r="C141" s="150" t="s">
        <v>4</v>
      </c>
      <c r="D141" s="148">
        <v>24</v>
      </c>
      <c r="E141" s="144">
        <v>45386</v>
      </c>
      <c r="F141" s="151">
        <v>45386</v>
      </c>
      <c r="G141" s="152">
        <v>19.198499999999999</v>
      </c>
      <c r="H141" s="152">
        <f t="shared" si="4"/>
        <v>460.76400000000001</v>
      </c>
    </row>
    <row r="142" spans="1:8" ht="15.75" x14ac:dyDescent="0.25">
      <c r="A142" s="154" t="s">
        <v>479</v>
      </c>
      <c r="B142" s="149" t="s">
        <v>532</v>
      </c>
      <c r="C142" s="150" t="s">
        <v>4</v>
      </c>
      <c r="D142" s="148">
        <v>7</v>
      </c>
      <c r="E142" s="144">
        <v>45386</v>
      </c>
      <c r="F142" s="151">
        <v>45386</v>
      </c>
      <c r="G142" s="152">
        <v>5.9</v>
      </c>
      <c r="H142" s="152">
        <f t="shared" si="4"/>
        <v>41.300000000000004</v>
      </c>
    </row>
    <row r="143" spans="1:8" ht="15.75" x14ac:dyDescent="0.25">
      <c r="A143" s="154" t="s">
        <v>198</v>
      </c>
      <c r="B143" s="149" t="s">
        <v>534</v>
      </c>
      <c r="C143" s="150" t="s">
        <v>4</v>
      </c>
      <c r="D143" s="148">
        <v>9</v>
      </c>
      <c r="E143" s="144">
        <v>45386</v>
      </c>
      <c r="F143" s="151">
        <v>45386</v>
      </c>
      <c r="G143" s="152">
        <v>305.99799999999999</v>
      </c>
      <c r="H143" s="152">
        <f t="shared" si="4"/>
        <v>2753.982</v>
      </c>
    </row>
    <row r="144" spans="1:8" ht="15.75" x14ac:dyDescent="0.25">
      <c r="A144" s="154" t="s">
        <v>198</v>
      </c>
      <c r="B144" s="149" t="s">
        <v>535</v>
      </c>
      <c r="C144" s="150" t="s">
        <v>533</v>
      </c>
      <c r="D144" s="148">
        <v>18</v>
      </c>
      <c r="E144" s="144">
        <v>45386</v>
      </c>
      <c r="F144" s="151">
        <v>45386</v>
      </c>
      <c r="G144" s="152">
        <v>24.001329999999999</v>
      </c>
      <c r="H144" s="152">
        <f t="shared" si="4"/>
        <v>432.02393999999998</v>
      </c>
    </row>
    <row r="145" spans="1:8" ht="15.75" x14ac:dyDescent="0.25">
      <c r="A145" s="154" t="s">
        <v>478</v>
      </c>
      <c r="B145" s="149" t="s">
        <v>536</v>
      </c>
      <c r="C145" s="150" t="s">
        <v>4</v>
      </c>
      <c r="D145" s="148">
        <v>3</v>
      </c>
      <c r="E145" s="144">
        <v>45394</v>
      </c>
      <c r="F145" s="151">
        <v>45394</v>
      </c>
      <c r="G145" s="152">
        <v>47.2</v>
      </c>
      <c r="H145" s="152">
        <f t="shared" si="4"/>
        <v>141.60000000000002</v>
      </c>
    </row>
    <row r="146" spans="1:8" ht="15.75" x14ac:dyDescent="0.25">
      <c r="A146" s="154" t="s">
        <v>198</v>
      </c>
      <c r="B146" s="149" t="s">
        <v>537</v>
      </c>
      <c r="C146" s="150" t="s">
        <v>527</v>
      </c>
      <c r="D146" s="148">
        <v>50</v>
      </c>
      <c r="E146" s="144">
        <v>45394</v>
      </c>
      <c r="F146" s="151">
        <v>45394</v>
      </c>
      <c r="G146" s="152">
        <v>914.5</v>
      </c>
      <c r="H146" s="152">
        <f t="shared" si="4"/>
        <v>45725</v>
      </c>
    </row>
    <row r="147" spans="1:8" x14ac:dyDescent="0.25">
      <c r="A147" s="142"/>
      <c r="B147" s="14"/>
      <c r="C147" s="13"/>
      <c r="D147" s="143"/>
      <c r="E147" s="144"/>
      <c r="F147" s="144"/>
      <c r="G147" s="145" t="s">
        <v>476</v>
      </c>
      <c r="H147" s="145">
        <f>SUBTOTAL(109,Tabla4[[Valor ]])</f>
        <v>502541.42744333332</v>
      </c>
    </row>
    <row r="148" spans="1:8" x14ac:dyDescent="0.25">
      <c r="A148" t="s">
        <v>157</v>
      </c>
      <c r="G148" t="s">
        <v>158</v>
      </c>
    </row>
    <row r="150" spans="1:8" ht="66" customHeight="1" x14ac:dyDescent="0.3">
      <c r="A150" s="146" t="s">
        <v>474</v>
      </c>
      <c r="B150" s="146"/>
      <c r="C150" s="146"/>
      <c r="D150" s="146"/>
      <c r="E150" s="146"/>
      <c r="G150" s="146"/>
    </row>
    <row r="151" spans="1:8" x14ac:dyDescent="0.25">
      <c r="A151" t="s">
        <v>475</v>
      </c>
      <c r="F151" t="s">
        <v>162</v>
      </c>
    </row>
    <row r="166" ht="15" customHeight="1" x14ac:dyDescent="0.25"/>
    <row r="171" ht="15" customHeight="1" x14ac:dyDescent="0.25"/>
    <row r="175" ht="15.75" customHeight="1" x14ac:dyDescent="0.25"/>
    <row r="176" ht="15" customHeight="1" x14ac:dyDescent="0.25"/>
    <row r="182" ht="15" customHeight="1" x14ac:dyDescent="0.25"/>
    <row r="188" ht="15" customHeight="1" x14ac:dyDescent="0.25"/>
    <row r="190" ht="15" customHeight="1" x14ac:dyDescent="0.25"/>
    <row r="194" ht="15.75" customHeight="1" x14ac:dyDescent="0.25"/>
    <row r="198" ht="15.75" customHeight="1" x14ac:dyDescent="0.25"/>
    <row r="264" ht="15.75" customHeight="1" x14ac:dyDescent="0.25"/>
    <row r="265" ht="15.75" customHeight="1" x14ac:dyDescent="0.25"/>
    <row r="272" ht="15" customHeight="1" x14ac:dyDescent="0.25"/>
    <row r="273" ht="15" customHeight="1" x14ac:dyDescent="0.25"/>
    <row r="274" ht="15" customHeight="1" x14ac:dyDescent="0.25"/>
    <row r="293" ht="63.75" customHeight="1" x14ac:dyDescent="0.25"/>
  </sheetData>
  <mergeCells count="4">
    <mergeCell ref="A2:G2"/>
    <mergeCell ref="A3:G3"/>
    <mergeCell ref="A4:G4"/>
    <mergeCell ref="A5:G5"/>
  </mergeCells>
  <conditionalFormatting sqref="D7">
    <cfRule type="colorScale" priority="13">
      <colorScale>
        <cfvo type="min"/>
        <cfvo type="max"/>
        <color theme="0"/>
        <color theme="0" tint="-0.249977111117893"/>
      </colorScale>
    </cfRule>
    <cfRule type="colorScale" priority="14">
      <colorScale>
        <cfvo type="min"/>
        <cfvo type="max"/>
        <color theme="0"/>
        <color theme="0"/>
      </colorScale>
    </cfRule>
  </conditionalFormatting>
  <conditionalFormatting sqref="F8 F10:F16 F18:F28 E8:E27 E29:E37">
    <cfRule type="cellIs" dxfId="20" priority="6" stopIfTrue="1" operator="equal">
      <formula>"solicitar material"</formula>
    </cfRule>
  </conditionalFormatting>
  <conditionalFormatting sqref="F9 F17">
    <cfRule type="cellIs" dxfId="19" priority="4" stopIfTrue="1" operator="equal">
      <formula>"solicitar material"</formula>
    </cfRule>
  </conditionalFormatting>
  <pageMargins left="0.7" right="0.7" top="0.75" bottom="0.75" header="0.3" footer="0.3"/>
  <pageSetup scale="5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 JUNIO 21</vt:lpstr>
      <vt:lpstr>ENRADA JULIO</vt:lpstr>
      <vt:lpstr>SALIDA JULIO 21</vt:lpstr>
      <vt:lpstr>INVENTARIO JULIO 21</vt:lpstr>
      <vt:lpstr>ENTRADA AGOSTO</vt:lpstr>
      <vt:lpstr>SALIDA AGOSTO</vt:lpstr>
      <vt:lpstr>INVENTARIO AGOSTO </vt:lpstr>
      <vt:lpstr>Hoja2</vt:lpstr>
      <vt:lpstr>Inventario JUL,AGO,SEP-2024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Lissette Batista</cp:lastModifiedBy>
  <cp:lastPrinted>2024-08-01T17:22:27Z</cp:lastPrinted>
  <dcterms:created xsi:type="dcterms:W3CDTF">2018-04-04T12:41:19Z</dcterms:created>
  <dcterms:modified xsi:type="dcterms:W3CDTF">2024-10-09T17:56:48Z</dcterms:modified>
</cp:coreProperties>
</file>