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 y Finanzas\CONTABILIDAD-FINANZAS\MERCEDES 2025\CORTE 30625\"/>
    </mc:Choice>
  </mc:AlternateContent>
  <xr:revisionPtr revIDLastSave="0" documentId="13_ncr:1_{35CA7A3D-42DD-42B7-A3BF-8DC3D1E844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LUJO DE EFECTIVO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5" l="1"/>
  <c r="C31" i="15"/>
  <c r="C64" i="15" s="1"/>
  <c r="D66" i="15"/>
  <c r="D64" i="15" l="1"/>
  <c r="C48" i="15"/>
  <c r="C23" i="15"/>
  <c r="C66" i="15" l="1"/>
  <c r="D48" i="15" l="1"/>
  <c r="D29" i="15"/>
  <c r="D25" i="15"/>
  <c r="D31" i="15" s="1"/>
  <c r="D23" i="15"/>
  <c r="C363" i="15" l="1"/>
</calcChain>
</file>

<file path=xl/sharedStrings.xml><?xml version="1.0" encoding="utf-8"?>
<sst xmlns="http://schemas.openxmlformats.org/spreadsheetml/2006/main" count="62" uniqueCount="60">
  <si>
    <t>Cobros impuestos</t>
  </si>
  <si>
    <t>Contribuciones de la seguridad social</t>
  </si>
  <si>
    <t>Otros cobros</t>
  </si>
  <si>
    <t>Otros pagos</t>
  </si>
  <si>
    <t>Cobros por venta de propiedad, planta y equipo</t>
  </si>
  <si>
    <t>Cobros por venta de intangibles y otros activos de largo plazo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</si>
  <si>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</si>
  <si>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</si>
  <si>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</si>
  <si>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</si>
  <si>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Pago reembolso en efectivo de los montos recibidos en emisión de títulos de deudas, bonos</t>
  </si>
  <si>
    <t>Pago reembolso en efectivo de los montos recibidos en préstamos, pagarés, hipotecas</t>
  </si>
  <si>
    <t>Flujos de efectivo netos por las actividades de financiación</t>
  </si>
  <si>
    <t>Cobros por venta de bienes y servicios y arrendamientos</t>
  </si>
  <si>
    <t>Cobros de seguros por primas, reclamos y otros</t>
  </si>
  <si>
    <t xml:space="preserve"> Cobros de intereses financieros</t>
  </si>
  <si>
    <t>Cobros por contratos mantenidos para negocios o intercambio</t>
  </si>
  <si>
    <t xml:space="preserve"> Pagos de intereses</t>
  </si>
  <si>
    <t>Pagos por contratos mantenidos para negocios o intercambio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</si>
  <si>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</si>
  <si>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</si>
  <si>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</si>
  <si>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títulos patrimoniales o de deuda y participación en asociaciones</t>
  </si>
  <si>
    <t xml:space="preserve">Pagos por otorgamiento de préstamos o anticipos hechos a terceros </t>
  </si>
  <si>
    <t>Pagos por costos de construcciones y desarrollos en proceso</t>
  </si>
  <si>
    <t xml:space="preserve">Pagos por conceptos de contratos a futuro, a plazo, opciones o permuta </t>
  </si>
  <si>
    <t xml:space="preserve">Cobro de los arrendatarios por contratos de arrendamientos financieros 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</si>
  <si>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</si>
  <si>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</si>
  <si>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</si>
  <si>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</si>
  <si>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PRESIDENCIA DE LA REPUBLICA DOMINICANA</t>
  </si>
  <si>
    <t>CONSEJO NACIONAL DE DISCAPACIDAD</t>
  </si>
  <si>
    <t>(VALORES EN RD$)</t>
  </si>
  <si>
    <t>ESTADO DE FLUJO DE EFECTIVO</t>
  </si>
  <si>
    <t>FLUJO DE EFECTIVO PROCEDENTES DE ACTIVIDADES OPERATIVAS</t>
  </si>
  <si>
    <t>COBROS DE  SUBVENCIONES, TRANSFERENCIAS Y OTRAS ASIGNACIONES</t>
  </si>
  <si>
    <t xml:space="preserve">PAGOS A OTRAS ENTIDADES P/FINANCIAR SUS OPERACIONES </t>
  </si>
  <si>
    <t>PAGO A LOS TRABAJADORES O EN BENEFICIO DE ELLOS</t>
  </si>
  <si>
    <t>PAGOS POR CONTRIBUCIONES A LA SEGURIDAD SOCIAL</t>
  </si>
  <si>
    <t>PAGOS DE PENSIONES Y JUBILACIONES</t>
  </si>
  <si>
    <t>PAGOS A PROVEEDORES</t>
  </si>
  <si>
    <t>OTROS PAGOS</t>
  </si>
  <si>
    <t>PAGO DE INTERESES</t>
  </si>
  <si>
    <t>FLUJO DE EFECTIVO NETOS DE LAS ACTIVIDADES DE OPERACIÓN</t>
  </si>
  <si>
    <t>FLUJO DE EFECTIVO DE LAS ACTIVIDADES DE INVERSION</t>
  </si>
  <si>
    <t>PAGO POR ADQUISICION DE PROPIEDAD  PLANTA Y EQUIPOS</t>
  </si>
  <si>
    <t>FLUJO DE EFECTIVO NETOS POR LAS ACTIVIDADES DE INVERSION</t>
  </si>
  <si>
    <t>EFECTIVO Y EQUIVALENTES AL EFECTIVO AL FINAL DEL PERIODO</t>
  </si>
  <si>
    <t>EFECTIVO Y EQUIVALENTES DE EFECTIVO AL PRINCIPIO DEL PERIODO</t>
  </si>
  <si>
    <t>INCREMENTO/(DISMINUCION) NETA EN EL EFECTIVO Y EQUIVALENTES DE EFECTIVO</t>
  </si>
  <si>
    <t xml:space="preserve">                              Director Administrativo y  Financiero</t>
  </si>
  <si>
    <t xml:space="preserve">          Mercedes Yolanda Pujols</t>
  </si>
  <si>
    <t xml:space="preserve">                        Contadora</t>
  </si>
  <si>
    <t xml:space="preserve">                            Encargada Financiera Interina    </t>
  </si>
  <si>
    <t xml:space="preserve">                       Dilenia De Jesus</t>
  </si>
  <si>
    <t xml:space="preserve">                            Victor  Valdez Rodriguez</t>
  </si>
  <si>
    <t>DEL CORTE FISCAL AL 30 DE JUNIO DEL 2025 Y 30 DE JUNIO 2024</t>
  </si>
  <si>
    <t xml:space="preserve">              Alexis Antonio Alcantara</t>
  </si>
  <si>
    <t xml:space="preserve">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</si>
</sst>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sz val="12"/>
      <color rgb="FF231F20"/>
      <name val="Times New Roman"/>
      <family val="1"/>
    </font>
    <font>
      <sz val="11"/>
      <color rgb="FF231F20"/>
      <name val="Calibri"/>
      <family val="2"/>
      <scheme val="minor"/>
    </font>
    <font>
      <u/>
      <sz val="11"/>
      <color rgb="FF231F20"/>
      <name val="Calibri"/>
      <family val="2"/>
      <scheme val="minor"/>
    </font>
    <font>
      <b/>
      <sz val="11"/>
      <color rgb="FF231F2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5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vertical="center" wrapText="1"/>
    </xf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0" fontId="10" fillId="0" borderId="0" xfId="0" applyFont="1"/>
    <xf numFmtId="0" fontId="6" fillId="0" borderId="0" xfId="3" applyFont="1" applyBorder="1" applyAlignment="1">
      <alignment horizontal="center"/>
    </xf>
    <xf numFmtId="0" fontId="13" fillId="2" borderId="0" xfId="0" applyFont="1" applyFill="1" applyAlignment="1">
      <alignment vertical="center" wrapText="1"/>
    </xf>
    <xf numFmtId="165" fontId="13" fillId="2" borderId="0" xfId="1" applyNumberFormat="1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5" fontId="14" fillId="0" borderId="0" xfId="1" applyNumberFormat="1" applyFont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5" fontId="16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left" vertical="center" wrapText="1"/>
    </xf>
    <xf numFmtId="165" fontId="14" fillId="0" borderId="0" xfId="1" applyNumberFormat="1" applyFont="1" applyAlignment="1">
      <alignment horizontal="justify" vertical="center" wrapText="1"/>
    </xf>
    <xf numFmtId="0" fontId="14" fillId="2" borderId="0" xfId="0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0" fontId="1" fillId="3" borderId="0" xfId="0" applyFont="1" applyFill="1"/>
    <xf numFmtId="165" fontId="14" fillId="0" borderId="3" xfId="1" applyNumberFormat="1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wrapText="1"/>
    </xf>
    <xf numFmtId="165" fontId="14" fillId="0" borderId="4" xfId="1" applyNumberFormat="1" applyFont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2" fontId="18" fillId="0" borderId="0" xfId="1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5" fontId="8" fillId="0" borderId="0" xfId="1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" fillId="0" borderId="0" xfId="0" applyNumberFormat="1" applyFont="1"/>
    <xf numFmtId="0" fontId="11" fillId="0" borderId="0" xfId="0" applyFont="1" applyAlignment="1">
      <alignment horizontal="left" wrapText="1"/>
    </xf>
    <xf numFmtId="165" fontId="14" fillId="3" borderId="0" xfId="1" applyNumberFormat="1" applyFont="1" applyFill="1" applyAlignment="1">
      <alignment horizontal="center" vertical="center"/>
    </xf>
    <xf numFmtId="165" fontId="14" fillId="3" borderId="3" xfId="1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2" xfId="3" applyFont="1" applyAlignment="1">
      <alignment horizontal="center"/>
    </xf>
  </cellXfs>
  <cellStyles count="12">
    <cellStyle name="Encabezado 1" xfId="3" builtinId="16"/>
    <cellStyle name="Millares" xfId="1" builtinId="3"/>
    <cellStyle name="Millares 2 2" xfId="6" xr:uid="{00000000-0005-0000-0000-000002000000}"/>
    <cellStyle name="Millares 4" xfId="8" xr:uid="{00000000-0005-0000-0000-000003000000}"/>
    <cellStyle name="Millares 4 2" xfId="11" xr:uid="{00000000-0005-0000-0000-000004000000}"/>
    <cellStyle name="Millares 5" xfId="4" xr:uid="{00000000-0005-0000-0000-000005000000}"/>
    <cellStyle name="Millares 5 2" xfId="10" xr:uid="{00000000-0005-0000-0000-000006000000}"/>
    <cellStyle name="Normal" xfId="0" builtinId="0"/>
    <cellStyle name="Normal 3" xfId="9" xr:uid="{00000000-0005-0000-0000-000008000000}"/>
    <cellStyle name="Title 2" xfId="7" xr:uid="{00000000-0005-0000-0000-000009000000}"/>
    <cellStyle name="Título" xfId="2" builtinId="15"/>
    <cellStyle name="Título 4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4</xdr:row>
      <xdr:rowOff>19049</xdr:rowOff>
    </xdr:from>
    <xdr:ext cx="809625" cy="60960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19149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95251</xdr:colOff>
      <xdr:row>4</xdr:row>
      <xdr:rowOff>95251</xdr:rowOff>
    </xdr:from>
    <xdr:to>
      <xdr:col>1</xdr:col>
      <xdr:colOff>1219201</xdr:colOff>
      <xdr:row>6</xdr:row>
      <xdr:rowOff>196113</xdr:rowOff>
    </xdr:to>
    <xdr:pic>
      <xdr:nvPicPr>
        <xdr:cNvPr id="6" name="Imagen 2" descr="cid:image001.png@01D8969D.D94418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895351"/>
          <a:ext cx="1123950" cy="500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363"/>
  <sheetViews>
    <sheetView tabSelected="1" topLeftCell="A64" workbookViewId="0">
      <selection activeCell="A2" sqref="A2:D80"/>
    </sheetView>
  </sheetViews>
  <sheetFormatPr baseColWidth="10" defaultRowHeight="15.75" x14ac:dyDescent="0.25"/>
  <cols>
    <col min="1" max="1" width="8" style="5" customWidth="1"/>
    <col min="2" max="2" width="62.85546875" style="5" customWidth="1"/>
    <col min="3" max="3" width="17.140625" style="6" customWidth="1"/>
    <col min="4" max="4" width="17.7109375" style="6" customWidth="1"/>
    <col min="5" max="5" width="11.42578125" style="5"/>
    <col min="6" max="6" width="12.28515625" style="5" bestFit="1" customWidth="1"/>
    <col min="7" max="16384" width="11.42578125" style="5"/>
  </cols>
  <sheetData>
    <row r="5" spans="2:4" x14ac:dyDescent="0.25">
      <c r="B5" s="52" t="s">
        <v>31</v>
      </c>
      <c r="C5" s="52"/>
      <c r="D5" s="52"/>
    </row>
    <row r="6" spans="2:4" x14ac:dyDescent="0.25">
      <c r="B6" s="52" t="s">
        <v>32</v>
      </c>
      <c r="C6" s="52"/>
      <c r="D6" s="52"/>
    </row>
    <row r="7" spans="2:4" x14ac:dyDescent="0.25">
      <c r="B7" s="53" t="s">
        <v>34</v>
      </c>
      <c r="C7" s="53"/>
      <c r="D7" s="53"/>
    </row>
    <row r="8" spans="2:4" x14ac:dyDescent="0.25">
      <c r="B8" s="53" t="s">
        <v>57</v>
      </c>
      <c r="C8" s="53"/>
      <c r="D8" s="53"/>
    </row>
    <row r="9" spans="2:4" ht="16.5" thickBot="1" x14ac:dyDescent="0.3">
      <c r="B9" s="54" t="s">
        <v>33</v>
      </c>
      <c r="C9" s="54"/>
      <c r="D9" s="54"/>
    </row>
    <row r="10" spans="2:4" ht="16.5" thickTop="1" x14ac:dyDescent="0.25">
      <c r="B10" s="8"/>
      <c r="C10" s="8"/>
      <c r="D10" s="8"/>
    </row>
    <row r="11" spans="2:4" ht="25.5" customHeight="1" x14ac:dyDescent="0.25">
      <c r="B11" s="35" t="s">
        <v>35</v>
      </c>
      <c r="C11" s="36">
        <v>2025</v>
      </c>
      <c r="D11" s="36">
        <v>2024</v>
      </c>
    </row>
    <row r="12" spans="2:4" ht="15" hidden="1" customHeight="1" x14ac:dyDescent="0.25">
      <c r="B12" s="9" t="s">
        <v>0</v>
      </c>
      <c r="C12" s="10"/>
      <c r="D12" s="10"/>
    </row>
    <row r="13" spans="2:4" hidden="1" x14ac:dyDescent="0.25">
      <c r="B13" s="9" t="s">
        <v>1</v>
      </c>
      <c r="C13" s="10"/>
      <c r="D13" s="10"/>
    </row>
    <row r="14" spans="2:4" hidden="1" x14ac:dyDescent="0.25">
      <c r="B14" s="9" t="s">
        <v>13</v>
      </c>
      <c r="C14" s="10"/>
      <c r="D14" s="10"/>
    </row>
    <row r="15" spans="2:4" s="26" customFormat="1" x14ac:dyDescent="0.25">
      <c r="B15" s="32"/>
      <c r="C15" s="33"/>
      <c r="D15" s="33"/>
    </row>
    <row r="16" spans="2:4" ht="14.25" customHeight="1" x14ac:dyDescent="0.25">
      <c r="B16" s="11" t="s">
        <v>36</v>
      </c>
      <c r="C16" s="12">
        <v>182498160.24000001</v>
      </c>
      <c r="D16" s="12">
        <v>174330971</v>
      </c>
    </row>
    <row r="17" spans="2:4" ht="15.75" hidden="1" customHeight="1" x14ac:dyDescent="0.25">
      <c r="B17" s="13" t="s">
        <v>14</v>
      </c>
      <c r="C17" s="14"/>
      <c r="D17" s="14"/>
    </row>
    <row r="18" spans="2:4" ht="15.75" hidden="1" customHeight="1" x14ac:dyDescent="0.25">
      <c r="B18" s="13" t="s">
        <v>16</v>
      </c>
      <c r="C18" s="14"/>
      <c r="D18" s="14"/>
    </row>
    <row r="19" spans="2:4" ht="15.75" hidden="1" customHeight="1" x14ac:dyDescent="0.25">
      <c r="B19" s="13" t="s">
        <v>15</v>
      </c>
      <c r="C19" s="14"/>
      <c r="D19" s="14"/>
    </row>
    <row r="20" spans="2:4" ht="15.75" hidden="1" customHeight="1" x14ac:dyDescent="0.25">
      <c r="B20" s="13" t="s">
        <v>2</v>
      </c>
      <c r="C20" s="14"/>
      <c r="D20" s="14"/>
    </row>
    <row r="21" spans="2:4" x14ac:dyDescent="0.25">
      <c r="B21" s="11" t="s">
        <v>37</v>
      </c>
      <c r="C21" s="50">
        <v>-70610400</v>
      </c>
      <c r="D21" s="12">
        <v>-70951244</v>
      </c>
    </row>
    <row r="22" spans="2:4" x14ac:dyDescent="0.25">
      <c r="B22" s="11" t="s">
        <v>38</v>
      </c>
      <c r="C22" s="50">
        <v>-45856060.539999999</v>
      </c>
      <c r="D22" s="12">
        <v>-34483850.630000003</v>
      </c>
    </row>
    <row r="23" spans="2:4" x14ac:dyDescent="0.25">
      <c r="B23" s="11" t="s">
        <v>39</v>
      </c>
      <c r="C23" s="25">
        <f>-2745414.12-367711.99</f>
        <v>-3113126.1100000003</v>
      </c>
      <c r="D23" s="15">
        <f>-2023849.41-271061.04</f>
        <v>-2294910.4499999997</v>
      </c>
    </row>
    <row r="24" spans="2:4" x14ac:dyDescent="0.25">
      <c r="B24" s="11" t="s">
        <v>40</v>
      </c>
      <c r="C24" s="25">
        <v>-2725638.34</v>
      </c>
      <c r="D24" s="15">
        <v>-2046698.68</v>
      </c>
    </row>
    <row r="25" spans="2:4" x14ac:dyDescent="0.25">
      <c r="B25" s="11" t="s">
        <v>41</v>
      </c>
      <c r="C25" s="25">
        <f>-13555955.6</f>
        <v>-13555955.6</v>
      </c>
      <c r="D25" s="15">
        <f>-11085549.8+3736533.54</f>
        <v>-7349016.2600000007</v>
      </c>
    </row>
    <row r="26" spans="2:4" ht="15.75" hidden="1" customHeight="1" x14ac:dyDescent="0.25">
      <c r="B26" s="13" t="s">
        <v>18</v>
      </c>
      <c r="C26" s="25"/>
      <c r="D26" s="14"/>
    </row>
    <row r="27" spans="2:4" ht="15.75" hidden="1" customHeight="1" x14ac:dyDescent="0.25">
      <c r="B27" s="13" t="s">
        <v>17</v>
      </c>
      <c r="C27" s="25"/>
      <c r="D27" s="14"/>
    </row>
    <row r="28" spans="2:4" s="26" customFormat="1" x14ac:dyDescent="0.25">
      <c r="B28" s="24" t="s">
        <v>43</v>
      </c>
      <c r="C28" s="25">
        <v>-16690</v>
      </c>
      <c r="D28" s="15">
        <v>-10335.65</v>
      </c>
    </row>
    <row r="29" spans="2:4" ht="16.5" thickBot="1" x14ac:dyDescent="0.3">
      <c r="B29" s="11" t="s">
        <v>42</v>
      </c>
      <c r="C29" s="51">
        <v>-8181014</v>
      </c>
      <c r="D29" s="27">
        <f>-4490402.49-5156529.54+75076</f>
        <v>-9571856.0300000012</v>
      </c>
    </row>
    <row r="30" spans="2:4" x14ac:dyDescent="0.25">
      <c r="B30" s="11"/>
      <c r="C30" s="34"/>
      <c r="D30" s="34"/>
    </row>
    <row r="31" spans="2:4" x14ac:dyDescent="0.25">
      <c r="B31" s="37" t="s">
        <v>44</v>
      </c>
      <c r="C31" s="39">
        <f>SUM(C16:C29)</f>
        <v>38439275.650000013</v>
      </c>
      <c r="D31" s="39">
        <f>SUM(D16:D29)</f>
        <v>47623059.300000004</v>
      </c>
    </row>
    <row r="32" spans="2:4" x14ac:dyDescent="0.25">
      <c r="B32" s="16"/>
      <c r="C32" s="17"/>
      <c r="D32" s="17"/>
    </row>
    <row r="33" spans="2:6" x14ac:dyDescent="0.25">
      <c r="B33" s="18"/>
      <c r="C33" s="3"/>
      <c r="D33" s="3"/>
    </row>
    <row r="34" spans="2:6" x14ac:dyDescent="0.25">
      <c r="B34" s="38" t="s">
        <v>45</v>
      </c>
      <c r="C34" s="20"/>
      <c r="D34" s="20"/>
      <c r="F34" s="4"/>
    </row>
    <row r="35" spans="2:6" hidden="1" x14ac:dyDescent="0.25">
      <c r="B35" s="21" t="s">
        <v>4</v>
      </c>
      <c r="C35" s="14"/>
      <c r="D35" s="14"/>
    </row>
    <row r="36" spans="2:6" hidden="1" x14ac:dyDescent="0.25">
      <c r="B36" s="13" t="s">
        <v>5</v>
      </c>
      <c r="C36" s="14"/>
      <c r="D36" s="14"/>
    </row>
    <row r="37" spans="2:6" ht="30" hidden="1" x14ac:dyDescent="0.25">
      <c r="B37" s="13" t="s">
        <v>19</v>
      </c>
      <c r="C37" s="14"/>
      <c r="D37" s="14"/>
    </row>
    <row r="38" spans="2:6" hidden="1" x14ac:dyDescent="0.25">
      <c r="B38" s="13" t="s">
        <v>20</v>
      </c>
      <c r="C38" s="14"/>
      <c r="D38" s="14"/>
    </row>
    <row r="39" spans="2:6" ht="30" hidden="1" x14ac:dyDescent="0.25">
      <c r="B39" s="13" t="s">
        <v>21</v>
      </c>
      <c r="C39" s="14"/>
      <c r="D39" s="14"/>
    </row>
    <row r="40" spans="2:6" hidden="1" x14ac:dyDescent="0.25">
      <c r="B40" s="13" t="s">
        <v>2</v>
      </c>
      <c r="C40" s="14"/>
      <c r="D40" s="14"/>
    </row>
    <row r="41" spans="2:6" x14ac:dyDescent="0.25">
      <c r="B41" s="11" t="s">
        <v>46</v>
      </c>
      <c r="C41" s="34">
        <v>-4855917.55</v>
      </c>
      <c r="D41" s="34">
        <v>-333912.65999999997</v>
      </c>
    </row>
    <row r="42" spans="2:6" ht="16.5" thickBot="1" x14ac:dyDescent="0.3">
      <c r="B42" s="11"/>
      <c r="C42" s="27"/>
      <c r="D42" s="27"/>
    </row>
    <row r="43" spans="2:6" ht="30" hidden="1" x14ac:dyDescent="0.25">
      <c r="B43" s="13" t="s">
        <v>22</v>
      </c>
      <c r="C43" s="14"/>
      <c r="D43" s="14"/>
    </row>
    <row r="44" spans="2:6" hidden="1" x14ac:dyDescent="0.25">
      <c r="B44" s="13" t="s">
        <v>23</v>
      </c>
      <c r="C44" s="14"/>
      <c r="D44" s="14"/>
    </row>
    <row r="45" spans="2:6" ht="30" hidden="1" x14ac:dyDescent="0.25">
      <c r="B45" s="13" t="s">
        <v>25</v>
      </c>
      <c r="C45" s="14"/>
      <c r="D45" s="14"/>
    </row>
    <row r="46" spans="2:6" hidden="1" x14ac:dyDescent="0.25">
      <c r="B46" s="13" t="s">
        <v>24</v>
      </c>
      <c r="C46" s="14"/>
      <c r="D46" s="14"/>
    </row>
    <row r="47" spans="2:6" hidden="1" x14ac:dyDescent="0.25">
      <c r="B47" s="13" t="s">
        <v>3</v>
      </c>
      <c r="C47" s="22"/>
      <c r="D47" s="22"/>
    </row>
    <row r="48" spans="2:6" x14ac:dyDescent="0.25">
      <c r="B48" s="40" t="s">
        <v>47</v>
      </c>
      <c r="C48" s="17">
        <f>SUM(C41:C47)</f>
        <v>-4855917.55</v>
      </c>
      <c r="D48" s="17">
        <f>SUM(D41:D47)</f>
        <v>-333912.65999999997</v>
      </c>
    </row>
    <row r="49" spans="2:6" x14ac:dyDescent="0.25">
      <c r="B49" s="18"/>
      <c r="C49" s="3"/>
      <c r="D49" s="3"/>
      <c r="E49" s="4"/>
    </row>
    <row r="50" spans="2:6" hidden="1" x14ac:dyDescent="0.25">
      <c r="B50" s="19" t="s">
        <v>6</v>
      </c>
      <c r="C50" s="20"/>
      <c r="D50" s="20"/>
    </row>
    <row r="51" spans="2:6" hidden="1" x14ac:dyDescent="0.25">
      <c r="B51" s="11" t="s">
        <v>7</v>
      </c>
      <c r="C51" s="15"/>
      <c r="D51" s="15"/>
    </row>
    <row r="52" spans="2:6" hidden="1" x14ac:dyDescent="0.25">
      <c r="B52" s="11" t="s">
        <v>8</v>
      </c>
      <c r="C52" s="15"/>
      <c r="D52" s="15"/>
    </row>
    <row r="53" spans="2:6" hidden="1" x14ac:dyDescent="0.25">
      <c r="B53" s="11" t="s">
        <v>9</v>
      </c>
      <c r="C53" s="15"/>
      <c r="D53" s="15"/>
    </row>
    <row r="54" spans="2:6" ht="30" hidden="1" x14ac:dyDescent="0.25">
      <c r="B54" s="11" t="s">
        <v>26</v>
      </c>
      <c r="C54" s="15"/>
      <c r="D54" s="15"/>
    </row>
    <row r="55" spans="2:6" hidden="1" x14ac:dyDescent="0.25">
      <c r="B55" s="11" t="s">
        <v>2</v>
      </c>
      <c r="C55" s="15"/>
      <c r="D55" s="15"/>
    </row>
    <row r="56" spans="2:6" ht="30" hidden="1" x14ac:dyDescent="0.25">
      <c r="B56" s="11" t="s">
        <v>10</v>
      </c>
      <c r="C56" s="15"/>
      <c r="D56" s="15"/>
    </row>
    <row r="57" spans="2:6" ht="30" hidden="1" x14ac:dyDescent="0.25">
      <c r="B57" s="11" t="s">
        <v>11</v>
      </c>
      <c r="C57" s="15"/>
      <c r="D57" s="15"/>
    </row>
    <row r="58" spans="2:6" hidden="1" x14ac:dyDescent="0.25">
      <c r="B58" s="11" t="s">
        <v>27</v>
      </c>
      <c r="C58" s="15"/>
      <c r="D58" s="15"/>
    </row>
    <row r="59" spans="2:6" hidden="1" x14ac:dyDescent="0.25">
      <c r="B59" s="11" t="s">
        <v>28</v>
      </c>
      <c r="C59" s="15"/>
      <c r="D59" s="15"/>
    </row>
    <row r="60" spans="2:6" ht="30" hidden="1" x14ac:dyDescent="0.25">
      <c r="B60" s="11" t="s">
        <v>29</v>
      </c>
      <c r="C60" s="15"/>
      <c r="D60" s="15"/>
    </row>
    <row r="61" spans="2:6" hidden="1" x14ac:dyDescent="0.25">
      <c r="B61" s="11" t="s">
        <v>30</v>
      </c>
      <c r="C61" s="23"/>
      <c r="D61" s="23"/>
    </row>
    <row r="62" spans="2:6" hidden="1" x14ac:dyDescent="0.25">
      <c r="B62" s="19" t="s">
        <v>12</v>
      </c>
      <c r="C62" s="17"/>
      <c r="D62" s="17"/>
    </row>
    <row r="63" spans="2:6" x14ac:dyDescent="0.25">
      <c r="B63" s="18"/>
      <c r="C63" s="1"/>
      <c r="D63" s="1"/>
      <c r="F63" s="48"/>
    </row>
    <row r="64" spans="2:6" ht="30.75" thickBot="1" x14ac:dyDescent="0.3">
      <c r="B64" s="41" t="s">
        <v>50</v>
      </c>
      <c r="C64" s="28">
        <f>C31+C41</f>
        <v>33583358.100000016</v>
      </c>
      <c r="D64" s="28">
        <f>D31+D41</f>
        <v>47289146.640000008</v>
      </c>
      <c r="F64" s="4"/>
    </row>
    <row r="65" spans="2:5" x14ac:dyDescent="0.25">
      <c r="B65" s="41" t="s">
        <v>49</v>
      </c>
      <c r="C65" s="29">
        <v>223452187</v>
      </c>
      <c r="D65" s="29">
        <v>199594862</v>
      </c>
    </row>
    <row r="66" spans="2:5" ht="16.5" thickBot="1" x14ac:dyDescent="0.3">
      <c r="B66" s="16" t="s">
        <v>48</v>
      </c>
      <c r="C66" s="30">
        <f>SUM(C64:C65)</f>
        <v>257035545.10000002</v>
      </c>
      <c r="D66" s="30">
        <f>SUM(D64:D65)</f>
        <v>246884008.64000002</v>
      </c>
    </row>
    <row r="67" spans="2:5" ht="16.5" thickTop="1" x14ac:dyDescent="0.25">
      <c r="B67"/>
      <c r="C67" s="1"/>
      <c r="D67" s="1"/>
    </row>
    <row r="69" spans="2:5" ht="18.75" x14ac:dyDescent="0.3">
      <c r="B69" s="49" t="s">
        <v>58</v>
      </c>
      <c r="C69" s="31" t="s">
        <v>56</v>
      </c>
      <c r="D69" s="31"/>
      <c r="E69" s="31"/>
    </row>
    <row r="70" spans="2:5" ht="18.75" x14ac:dyDescent="0.3">
      <c r="B70" s="46" t="s">
        <v>59</v>
      </c>
      <c r="C70" s="45" t="s">
        <v>51</v>
      </c>
      <c r="D70" s="47"/>
      <c r="E70" s="31"/>
    </row>
    <row r="71" spans="2:5" ht="18.75" x14ac:dyDescent="0.3">
      <c r="B71" s="43"/>
      <c r="C71" s="7"/>
      <c r="D71" s="7"/>
      <c r="E71"/>
    </row>
    <row r="72" spans="2:5" ht="18.75" x14ac:dyDescent="0.3">
      <c r="B72" s="42"/>
      <c r="C72" s="7"/>
      <c r="D72" s="7"/>
      <c r="E72"/>
    </row>
    <row r="73" spans="2:5" ht="18.75" x14ac:dyDescent="0.3">
      <c r="B73" s="42" t="s">
        <v>52</v>
      </c>
      <c r="C73" s="31" t="s">
        <v>55</v>
      </c>
      <c r="D73" s="31"/>
      <c r="E73" s="44"/>
    </row>
    <row r="74" spans="2:5" x14ac:dyDescent="0.25">
      <c r="B74" s="46" t="s">
        <v>53</v>
      </c>
      <c r="C74" s="45" t="s">
        <v>54</v>
      </c>
      <c r="D74" s="45"/>
      <c r="E74" s="2"/>
    </row>
    <row r="363" spans="3:3" x14ac:dyDescent="0.25">
      <c r="C363" s="6">
        <f>'FLUJO DE EFECTIVO'!C65</f>
        <v>223452187</v>
      </c>
    </row>
  </sheetData>
  <mergeCells count="5">
    <mergeCell ref="B5:D5"/>
    <mergeCell ref="B6:D6"/>
    <mergeCell ref="B7:D7"/>
    <mergeCell ref="B8:D8"/>
    <mergeCell ref="B9:D9"/>
  </mergeCells>
  <pageMargins left="0.25" right="0.2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 Pujols</cp:lastModifiedBy>
  <cp:lastPrinted>2025-07-11T15:10:04Z</cp:lastPrinted>
  <dcterms:created xsi:type="dcterms:W3CDTF">2018-07-13T15:52:30Z</dcterms:created>
  <dcterms:modified xsi:type="dcterms:W3CDTF">2025-07-11T16:07:41Z</dcterms:modified>
</cp:coreProperties>
</file>