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2025\06.JUNIO\P - PRESUPUESTO\"/>
    </mc:Choice>
  </mc:AlternateContent>
  <xr:revisionPtr revIDLastSave="0" documentId="8_{C351E817-5392-4749-A7D1-1870C822D5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7" i="2" l="1"/>
  <c r="D44" i="2" l="1"/>
  <c r="D45" i="2"/>
  <c r="J12" i="2"/>
  <c r="D84" i="2"/>
  <c r="D83" i="2" s="1"/>
  <c r="B83" i="2"/>
  <c r="D82" i="2"/>
  <c r="D81" i="2"/>
  <c r="D80" i="2" s="1"/>
  <c r="B80" i="2"/>
  <c r="D79" i="2"/>
  <c r="D78" i="2"/>
  <c r="D77" i="2" s="1"/>
  <c r="B77" i="2"/>
  <c r="D75" i="2"/>
  <c r="D74" i="2"/>
  <c r="D72" i="2" s="1"/>
  <c r="D73" i="2"/>
  <c r="B72" i="2"/>
  <c r="D71" i="2"/>
  <c r="D70" i="2"/>
  <c r="B69" i="2"/>
  <c r="B85" i="2" s="1"/>
  <c r="D68" i="2"/>
  <c r="D67" i="2"/>
  <c r="D66" i="2"/>
  <c r="D65" i="2"/>
  <c r="D64" i="2"/>
  <c r="C64" i="2"/>
  <c r="B64" i="2"/>
  <c r="D63" i="2"/>
  <c r="D62" i="2"/>
  <c r="D61" i="2"/>
  <c r="D60" i="2"/>
  <c r="D59" i="2"/>
  <c r="D58" i="2"/>
  <c r="D57" i="2"/>
  <c r="D56" i="2"/>
  <c r="D55" i="2"/>
  <c r="C54" i="2"/>
  <c r="D54" i="2" s="1"/>
  <c r="B54" i="2"/>
  <c r="D53" i="2"/>
  <c r="D52" i="2"/>
  <c r="D51" i="2"/>
  <c r="D50" i="2"/>
  <c r="D49" i="2"/>
  <c r="D48" i="2"/>
  <c r="D47" i="2" s="1"/>
  <c r="B47" i="2"/>
  <c r="D46" i="2"/>
  <c r="D43" i="2"/>
  <c r="D42" i="2"/>
  <c r="D41" i="2"/>
  <c r="D40" i="2"/>
  <c r="D39" i="2"/>
  <c r="C38" i="2"/>
  <c r="D38" i="2" s="1"/>
  <c r="B38" i="2"/>
  <c r="D37" i="2"/>
  <c r="D36" i="2"/>
  <c r="D35" i="2"/>
  <c r="D34" i="2"/>
  <c r="D33" i="2"/>
  <c r="D32" i="2"/>
  <c r="D31" i="2"/>
  <c r="D30" i="2"/>
  <c r="D29" i="2"/>
  <c r="C28" i="2"/>
  <c r="D28" i="2" s="1"/>
  <c r="B28" i="2"/>
  <c r="D27" i="2"/>
  <c r="D26" i="2"/>
  <c r="D25" i="2"/>
  <c r="D24" i="2"/>
  <c r="D23" i="2"/>
  <c r="D22" i="2"/>
  <c r="D21" i="2"/>
  <c r="D20" i="2"/>
  <c r="D19" i="2"/>
  <c r="C18" i="2"/>
  <c r="D18" i="2" s="1"/>
  <c r="B18" i="2"/>
  <c r="D17" i="2"/>
  <c r="D16" i="2"/>
  <c r="D15" i="2"/>
  <c r="D14" i="2"/>
  <c r="D13" i="2"/>
  <c r="C12" i="2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D69" i="2" l="1"/>
  <c r="C85" i="2"/>
  <c r="D12" i="2"/>
  <c r="J28" i="2"/>
  <c r="D85" i="2" l="1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<sst xmlns="http://schemas.openxmlformats.org/spreadsheetml/2006/main" count="113" uniqueCount="113">
  <si>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</si>
  <si>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</si>
  <si>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</si>
  <si>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</si>
  <si>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</si>
  <si>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</si>
  <si>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</si>
  <si>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</si>
  <si>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</si>
  <si>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</si>
  <si>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</si>
  <si>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</si>
  <si>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</si>
  <si>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</si>
  <si>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</si>
  <si>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</si>
  <si>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</si>
  <si>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</si>
  <si>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</si>
  <si>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</si>
  <si>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</si>
  <si>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</si>
  <si>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</si>
  <si>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</si>
  <si>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</si>
  <si>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</si>
  <si>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</si>
  <si>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</si>
  <si>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</si>
  <si>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</si>
  <si>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</si>
  <si>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</si>
  <si>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</si>
  <si>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</si>
  <si>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</si>
  <si>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</si>
  <si>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</si>
  <si>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</si>
  <si>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</si>
  <si>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</si>
  <si>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</si>
  <si>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</si>
  <si>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</si>
  <si>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</si>
  <si>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</si>
  <si>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</si>
  <si>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</si>
  <si>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</si>
  <si>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</si>
  <si>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</si>
  <si>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</si>
  <si>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</si>
  <si>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</si>
  <si>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</si>
  <si>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</si>
  <si>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</si>
  <si>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</si>
  <si>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</si>
  <si>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</si>
  <si>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</si>
  <si>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</si>
  <si>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</si>
  <si>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</si>
  <si>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</si>
  <si>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</si>
  <si>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</si>
  <si>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</si>
  <si>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</si>
  <si>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</si>
  <si>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</si>
  <si>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</si>
  <si>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</si>
  <si>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</si>
  <si>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</si>
  <si>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</si>
  <si>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</si>
  <si>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</si>
  <si>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</si>
  <si>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</si>
  <si>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</si>
  <si>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</si>
  <si>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</si>
  <si>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</si>
  <si>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</si>
  <si>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</si>
  <si>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</si>
  <si>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</si>
  <si>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</si>
  <si>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</si>
  <si>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</si>
  <si>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</si>
  <si>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</si>
  <si>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</si>
  <si>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</si>
  <si>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</si>
  <si>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</si>
  <si>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</si>
  <si>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</si>
  <si>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</si>
  <si>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</si>
  <si>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</si>
  <si>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</si>
  <si>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</si>
  <si>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</si>
  <si>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</si>
  <si>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</si>
  <si>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</si>
  <si>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</si>
  <si>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</si>
  <si>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</si>
  <si>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Junio--2025</t>
  </si>
  <si>
    <t>Fecha de registro: del 01 de Junio 2025</t>
  </si>
  <si>
    <t>Fecha de imputación: hasta el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</si>
</sst>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39" fontId="0" fillId="0" borderId="0" xfId="1" applyNumberFormat="1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9" fontId="0" fillId="0" borderId="0" xfId="0" applyNumberFormat="1"/>
    <xf numFmtId="0" fontId="0" fillId="0" borderId="0" xfId="0" applyFill="1" applyAlignment="1">
      <alignment horizontal="left" indent="2"/>
    </xf>
    <xf numFmtId="39" fontId="1" fillId="0" borderId="0" xfId="1" applyNumberFormat="1" applyFont="1" applyFill="1" applyAlignment="1">
      <alignment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816768</xdr:colOff>
      <xdr:row>1</xdr:row>
      <xdr:rowOff>126205</xdr:rowOff>
    </xdr:from>
    <xdr:to>
      <xdr:col>16</xdr:col>
      <xdr:colOff>275208</xdr:colOff>
      <xdr:row>4</xdr:row>
      <xdr:rowOff>166687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3487" y="316705"/>
          <a:ext cx="1458690" cy="85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204788</xdr:colOff>
      <xdr:row>0</xdr:row>
      <xdr:rowOff>130968</xdr:rowOff>
    </xdr:from>
    <xdr:to>
      <xdr:col>0</xdr:col>
      <xdr:colOff>1381124</xdr:colOff>
      <xdr:row>5</xdr:row>
      <xdr:rowOff>35718</xdr:rowOff>
    </xdr:to>
    <xdr:pic>
      <xdr:nvPicPr>
        <xdr:cNvPr id="10" name="Imagen 9" descr="LOGO CONADIS 2025">
          <a:extLst>
            <a:ext uri="{FF2B5EF4-FFF2-40B4-BE49-F238E27FC236}">
              <a16:creationId xmlns:a16="http://schemas.microsoft.com/office/drawing/2014/main" id="{DD88BE5C-BEFA-453D-959C-3CE19C0E9589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8" y="130968"/>
          <a:ext cx="1176336" cy="1107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="80" zoomScaleNormal="80" workbookViewId="0">
      <selection activeCell="A5" sqref="A5:Q5"/>
    </sheetView>
  </sheetViews>
  <sheetFormatPr baseColWidth="10" defaultColWidth="11.42578125" defaultRowHeight="15" x14ac:dyDescent="0.25"/>
  <cols>
    <col min="1" max="1" width="67.5703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1" customHeight="1" x14ac:dyDescent="0.25">
      <c r="A4" s="28" t="s">
        <v>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x14ac:dyDescent="0.25">
      <c r="A5" s="33" t="s">
        <v>110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9" spans="1:17" ht="25.5" customHeight="1" x14ac:dyDescent="0.25">
      <c r="A9" s="30" t="s">
        <v>66</v>
      </c>
      <c r="B9" s="31" t="s">
        <v>93</v>
      </c>
      <c r="C9" s="31" t="s">
        <v>109</v>
      </c>
      <c r="D9" s="31" t="s">
        <v>92</v>
      </c>
      <c r="E9" s="37" t="s">
        <v>90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x14ac:dyDescent="0.25">
      <c r="A10" s="30"/>
      <c r="B10" s="32"/>
      <c r="C10" s="32"/>
      <c r="D10" s="32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8974183.1699999999</v>
      </c>
      <c r="G12" s="15">
        <f t="shared" si="0"/>
        <v>7914194.3899999997</v>
      </c>
      <c r="H12" s="15">
        <f>SUM(H13:H17)</f>
        <v>8764109.8800000008</v>
      </c>
      <c r="I12" s="15">
        <f t="shared" si="0"/>
        <v>7663348.6799999997</v>
      </c>
      <c r="J12" s="15">
        <f t="shared" si="0"/>
        <v>11774002.57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51694824.989999995</v>
      </c>
    </row>
    <row r="13" spans="1:17" x14ac:dyDescent="0.25">
      <c r="A13" s="1" t="s">
        <v>2</v>
      </c>
      <c r="B13" s="14">
        <v>86513247</v>
      </c>
      <c r="C13" s="14">
        <v>-479500</v>
      </c>
      <c r="D13" s="14">
        <f>SUM(B13+C13)</f>
        <v>86033747</v>
      </c>
      <c r="E13" s="14">
        <v>5447823.5899999999</v>
      </c>
      <c r="F13" s="14">
        <v>7728697.9100000001</v>
      </c>
      <c r="G13" s="14">
        <v>6724085.2599999998</v>
      </c>
      <c r="H13" s="14">
        <v>6738317.6500000004</v>
      </c>
      <c r="I13" s="14">
        <v>6516973.8499999996</v>
      </c>
      <c r="J13" s="14">
        <v>6576837.2599999998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39732735.519999996</v>
      </c>
    </row>
    <row r="14" spans="1:17" x14ac:dyDescent="0.25">
      <c r="A14" s="1" t="s">
        <v>3</v>
      </c>
      <c r="B14" s="14">
        <v>16061207</v>
      </c>
      <c r="C14" s="14">
        <v>397500</v>
      </c>
      <c r="D14" s="14">
        <f t="shared" ref="D14:D75" si="3">SUM(B14+C14)</f>
        <v>16458707</v>
      </c>
      <c r="E14" s="14">
        <v>335333.34000000003</v>
      </c>
      <c r="F14" s="14">
        <v>177000</v>
      </c>
      <c r="G14" s="14">
        <v>177000</v>
      </c>
      <c r="H14" s="14">
        <v>1055500</v>
      </c>
      <c r="I14" s="14">
        <v>177000</v>
      </c>
      <c r="J14" s="14">
        <v>4201491.68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6123325.0199999996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1068485.26</v>
      </c>
      <c r="G17" s="14">
        <v>1013109.13</v>
      </c>
      <c r="H17" s="14">
        <v>970292.23</v>
      </c>
      <c r="I17" s="14">
        <v>969374.83</v>
      </c>
      <c r="J17" s="14">
        <v>995673.63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5838764.4499999993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48065822.119999997</v>
      </c>
      <c r="D18" s="15">
        <f>SUM(B18+C18)</f>
        <v>83357936.120000005</v>
      </c>
      <c r="E18" s="15">
        <f t="shared" ref="E18:Q18" si="5">SUM(E19:E27)</f>
        <v>208622.28999999998</v>
      </c>
      <c r="F18" s="15">
        <f t="shared" si="5"/>
        <v>1386267.8900000001</v>
      </c>
      <c r="G18" s="15">
        <f t="shared" si="5"/>
        <v>4544825.7699999996</v>
      </c>
      <c r="H18" s="15">
        <f t="shared" si="5"/>
        <v>2660863.79</v>
      </c>
      <c r="I18" s="15">
        <f t="shared" si="5"/>
        <v>2278441.38</v>
      </c>
      <c r="J18" s="15">
        <f t="shared" si="5"/>
        <v>2306261.35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13385282.470000001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626559.73</v>
      </c>
      <c r="G19" s="14">
        <v>394915.75</v>
      </c>
      <c r="H19" s="14">
        <v>313294.39</v>
      </c>
      <c r="I19" s="14">
        <v>358656.72</v>
      </c>
      <c r="J19" s="14">
        <v>340193.04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2166117.6599999997</v>
      </c>
    </row>
    <row r="20" spans="1:17" x14ac:dyDescent="0.25">
      <c r="A20" s="1" t="s">
        <v>9</v>
      </c>
      <c r="B20" s="14">
        <v>2226900</v>
      </c>
      <c r="C20" s="14">
        <v>5243552.9800000004</v>
      </c>
      <c r="D20" s="14">
        <f t="shared" si="3"/>
        <v>7470452.9800000004</v>
      </c>
      <c r="E20" s="14">
        <v>0</v>
      </c>
      <c r="F20" s="14">
        <v>0</v>
      </c>
      <c r="G20" s="14">
        <v>1045610.79</v>
      </c>
      <c r="H20" s="14">
        <v>19300.400000000001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1064911.19</v>
      </c>
    </row>
    <row r="21" spans="1:17" x14ac:dyDescent="0.25">
      <c r="A21" s="1" t="s">
        <v>10</v>
      </c>
      <c r="B21" s="14">
        <v>3645550</v>
      </c>
      <c r="C21" s="14">
        <v>705675</v>
      </c>
      <c r="D21" s="14">
        <f t="shared" si="3"/>
        <v>4351225</v>
      </c>
      <c r="E21" s="14">
        <v>76124.259999999995</v>
      </c>
      <c r="F21" s="14">
        <v>123580.26</v>
      </c>
      <c r="G21" s="14">
        <v>0</v>
      </c>
      <c r="H21" s="14">
        <v>476807.14</v>
      </c>
      <c r="I21" s="14">
        <v>495900.32</v>
      </c>
      <c r="J21" s="14">
        <v>589675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1762086.98</v>
      </c>
    </row>
    <row r="22" spans="1:17" x14ac:dyDescent="0.25">
      <c r="A22" s="1" t="s">
        <v>11</v>
      </c>
      <c r="B22" s="14">
        <v>865000</v>
      </c>
      <c r="C22" s="14">
        <v>2567702</v>
      </c>
      <c r="D22" s="14">
        <f t="shared" si="3"/>
        <v>3432702</v>
      </c>
      <c r="E22" s="14">
        <v>0</v>
      </c>
      <c r="F22" s="14">
        <v>86971.9</v>
      </c>
      <c r="G22" s="14">
        <v>659068.9</v>
      </c>
      <c r="H22" s="14">
        <v>313541.28999999998</v>
      </c>
      <c r="I22" s="14">
        <v>67362.62</v>
      </c>
      <c r="J22" s="14">
        <v>40050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1166994.71</v>
      </c>
    </row>
    <row r="23" spans="1:17" x14ac:dyDescent="0.25">
      <c r="A23" s="1" t="s">
        <v>12</v>
      </c>
      <c r="B23" s="14">
        <v>4511500</v>
      </c>
      <c r="C23" s="14">
        <v>8205342.2000000002</v>
      </c>
      <c r="D23" s="14">
        <f t="shared" si="3"/>
        <v>12716842.199999999</v>
      </c>
      <c r="E23" s="14">
        <v>0</v>
      </c>
      <c r="F23" s="14">
        <v>129800</v>
      </c>
      <c r="G23" s="14">
        <v>0</v>
      </c>
      <c r="H23" s="14">
        <v>502989.24</v>
      </c>
      <c r="I23" s="14">
        <v>106714.71</v>
      </c>
      <c r="J23" s="14">
        <v>81420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820923.95</v>
      </c>
    </row>
    <row r="24" spans="1:17" x14ac:dyDescent="0.25">
      <c r="A24" s="1" t="s">
        <v>13</v>
      </c>
      <c r="B24" s="14">
        <v>1585000</v>
      </c>
      <c r="C24" s="14">
        <v>10000</v>
      </c>
      <c r="D24" s="14">
        <f t="shared" si="3"/>
        <v>1595000</v>
      </c>
      <c r="E24" s="14">
        <v>0</v>
      </c>
      <c r="F24" s="14">
        <v>1400</v>
      </c>
      <c r="G24" s="14">
        <v>6160</v>
      </c>
      <c r="H24" s="14">
        <v>2800</v>
      </c>
      <c r="I24" s="14">
        <v>347989.11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358349.11</v>
      </c>
    </row>
    <row r="25" spans="1:17" x14ac:dyDescent="0.25">
      <c r="A25" s="1" t="s">
        <v>14</v>
      </c>
      <c r="B25" s="14">
        <v>2118024</v>
      </c>
      <c r="C25" s="14">
        <v>1948338</v>
      </c>
      <c r="D25" s="14">
        <f t="shared" si="3"/>
        <v>4066362</v>
      </c>
      <c r="E25" s="14">
        <v>0</v>
      </c>
      <c r="F25" s="14">
        <v>0</v>
      </c>
      <c r="G25" s="14">
        <v>107140.55</v>
      </c>
      <c r="H25" s="14">
        <v>3764</v>
      </c>
      <c r="I25" s="14">
        <v>8978</v>
      </c>
      <c r="J25" s="14">
        <v>320189.32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440071.87</v>
      </c>
    </row>
    <row r="26" spans="1:17" x14ac:dyDescent="0.25">
      <c r="A26" s="41" t="s">
        <v>15</v>
      </c>
      <c r="B26" s="42">
        <v>10385340</v>
      </c>
      <c r="C26" s="42">
        <v>19963685.539999999</v>
      </c>
      <c r="D26" s="42">
        <f t="shared" si="3"/>
        <v>30349025.539999999</v>
      </c>
      <c r="E26" s="42">
        <v>0</v>
      </c>
      <c r="F26" s="42">
        <v>288510</v>
      </c>
      <c r="G26" s="42">
        <v>2273224.7799999998</v>
      </c>
      <c r="H26" s="42">
        <v>969367.33</v>
      </c>
      <c r="I26" s="42">
        <v>348637.3</v>
      </c>
      <c r="J26" s="42">
        <v>756553.99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4636293.3999999994</v>
      </c>
    </row>
    <row r="27" spans="1:17" x14ac:dyDescent="0.25">
      <c r="A27" s="1" t="s">
        <v>16</v>
      </c>
      <c r="B27" s="14">
        <v>6186800</v>
      </c>
      <c r="C27" s="14">
        <v>9421526.4000000004</v>
      </c>
      <c r="D27" s="14">
        <f t="shared" si="3"/>
        <v>15608326.4</v>
      </c>
      <c r="E27" s="14">
        <v>0</v>
      </c>
      <c r="F27" s="14">
        <v>129446</v>
      </c>
      <c r="G27" s="14">
        <v>58705</v>
      </c>
      <c r="H27" s="14">
        <v>59000</v>
      </c>
      <c r="I27" s="14">
        <v>544202.6</v>
      </c>
      <c r="J27" s="14">
        <v>178180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969533.6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28484978.300000001</v>
      </c>
      <c r="D28" s="15">
        <f>SUM(B28+C28)</f>
        <v>35691409.299999997</v>
      </c>
      <c r="E28" s="15">
        <f t="shared" ref="E28:Q28" si="7">SUM(E29:E37)</f>
        <v>0</v>
      </c>
      <c r="F28" s="15">
        <f t="shared" si="7"/>
        <v>1165370.33</v>
      </c>
      <c r="G28" s="15">
        <f t="shared" si="7"/>
        <v>683174.27</v>
      </c>
      <c r="H28" s="15">
        <f t="shared" si="7"/>
        <v>989652.39</v>
      </c>
      <c r="I28" s="15">
        <f t="shared" si="7"/>
        <v>471547.39</v>
      </c>
      <c r="J28" s="15">
        <f>SUM(J29:J37)</f>
        <v>485313.89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3795058.2700000005</v>
      </c>
    </row>
    <row r="29" spans="1:17" x14ac:dyDescent="0.25">
      <c r="A29" s="1" t="s">
        <v>18</v>
      </c>
      <c r="B29" s="14">
        <v>574650</v>
      </c>
      <c r="C29" s="23">
        <v>-127650</v>
      </c>
      <c r="D29" s="14">
        <f t="shared" si="3"/>
        <v>447000</v>
      </c>
      <c r="E29" s="14">
        <v>0</v>
      </c>
      <c r="F29" s="14">
        <v>0</v>
      </c>
      <c r="G29" s="14">
        <v>74161.259999999995</v>
      </c>
      <c r="H29" s="14">
        <v>9596.61</v>
      </c>
      <c r="I29" s="14">
        <v>10101.75</v>
      </c>
      <c r="J29" s="14">
        <v>14999.99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6" si="8">SUM(E29:P29)</f>
        <v>108859.61</v>
      </c>
    </row>
    <row r="30" spans="1:17" x14ac:dyDescent="0.25">
      <c r="A30" s="1" t="s">
        <v>19</v>
      </c>
      <c r="B30" s="14">
        <v>62700</v>
      </c>
      <c r="C30" s="14">
        <v>32970.269999999997</v>
      </c>
      <c r="D30" s="14">
        <f t="shared" si="3"/>
        <v>95670.26999999999</v>
      </c>
      <c r="E30" s="14">
        <v>0</v>
      </c>
      <c r="F30" s="14">
        <v>2870.27</v>
      </c>
      <c r="G30" s="14">
        <v>0</v>
      </c>
      <c r="H30" s="14">
        <v>4870.49</v>
      </c>
      <c r="I30" s="14">
        <v>2559.9499999999998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10300.709999999999</v>
      </c>
    </row>
    <row r="31" spans="1:17" x14ac:dyDescent="0.25">
      <c r="A31" s="1" t="s">
        <v>20</v>
      </c>
      <c r="B31" s="14">
        <v>1122660</v>
      </c>
      <c r="C31" s="14">
        <v>102513.5</v>
      </c>
      <c r="D31" s="14">
        <f t="shared" si="3"/>
        <v>1225173.5</v>
      </c>
      <c r="E31" s="14">
        <v>0</v>
      </c>
      <c r="F31" s="14">
        <v>24573.5</v>
      </c>
      <c r="G31" s="14">
        <v>0</v>
      </c>
      <c r="H31" s="14">
        <v>319377.09000000003</v>
      </c>
      <c r="I31" s="14">
        <v>71999.350000000006</v>
      </c>
      <c r="J31" s="14">
        <v>37679.4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453629.34000000008</v>
      </c>
    </row>
    <row r="32" spans="1:17" x14ac:dyDescent="0.25">
      <c r="A32" s="1" t="s">
        <v>21</v>
      </c>
      <c r="B32" s="14">
        <v>49991</v>
      </c>
      <c r="C32" s="14">
        <v>9</v>
      </c>
      <c r="D32" s="14">
        <f t="shared" si="3"/>
        <v>50000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>
        <v>-40000</v>
      </c>
      <c r="D33" s="14">
        <f t="shared" si="3"/>
        <v>240000</v>
      </c>
      <c r="E33" s="14">
        <v>0</v>
      </c>
      <c r="F33" s="14">
        <v>0</v>
      </c>
      <c r="G33" s="14">
        <v>5848.33</v>
      </c>
      <c r="H33" s="14">
        <v>2760.33</v>
      </c>
      <c r="I33" s="14">
        <v>1450</v>
      </c>
      <c r="J33" s="14">
        <v>36580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46638.66</v>
      </c>
    </row>
    <row r="34" spans="1:17" x14ac:dyDescent="0.25">
      <c r="A34" s="1" t="s">
        <v>23</v>
      </c>
      <c r="B34" s="14">
        <v>100000</v>
      </c>
      <c r="C34" s="14">
        <v>159000</v>
      </c>
      <c r="D34" s="14">
        <f t="shared" si="3"/>
        <v>259000</v>
      </c>
      <c r="E34" s="14">
        <v>0</v>
      </c>
      <c r="F34" s="14">
        <v>0</v>
      </c>
      <c r="G34" s="14">
        <v>3164.68</v>
      </c>
      <c r="H34" s="14">
        <v>16089.28</v>
      </c>
      <c r="I34" s="14">
        <v>1992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21245.96</v>
      </c>
    </row>
    <row r="35" spans="1:17" x14ac:dyDescent="0.25">
      <c r="A35" s="1" t="s">
        <v>24</v>
      </c>
      <c r="B35" s="14">
        <v>3704600</v>
      </c>
      <c r="C35" s="14">
        <v>3638595</v>
      </c>
      <c r="D35" s="14">
        <f t="shared" si="3"/>
        <v>7343195</v>
      </c>
      <c r="E35" s="14">
        <v>0</v>
      </c>
      <c r="F35" s="14">
        <v>1100000</v>
      </c>
      <c r="G35" s="14">
        <v>600000</v>
      </c>
      <c r="H35" s="14">
        <v>307837.09999999998</v>
      </c>
      <c r="I35" s="14">
        <v>312730.90000000002</v>
      </c>
      <c r="J35" s="14">
        <v>317407.5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2637975.5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>
        <v>24719540.530000001</v>
      </c>
      <c r="D37" s="14">
        <f t="shared" si="3"/>
        <v>26031370.530000001</v>
      </c>
      <c r="E37" s="14">
        <v>0</v>
      </c>
      <c r="F37" s="14">
        <v>37926.559999999998</v>
      </c>
      <c r="G37" s="14">
        <v>0</v>
      </c>
      <c r="H37" s="14">
        <v>329121.49</v>
      </c>
      <c r="I37" s="14">
        <v>70713.440000000002</v>
      </c>
      <c r="J37" s="14">
        <v>78647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516408.49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1700000</v>
      </c>
      <c r="D38" s="15">
        <f>SUM(B38+C38)</f>
        <v>142920800</v>
      </c>
      <c r="E38" s="15">
        <f t="shared" ref="E38" si="10">SUM(E39:E46)</f>
        <v>7260566.6699999999</v>
      </c>
      <c r="F38" s="15">
        <f t="shared" ref="F38:Q38" si="11">SUM(F39:F46)</f>
        <v>20072066.670000002</v>
      </c>
      <c r="G38" s="15">
        <f t="shared" si="11"/>
        <v>7972566.6600000001</v>
      </c>
      <c r="H38" s="15">
        <f t="shared" si="11"/>
        <v>20766706.670000002</v>
      </c>
      <c r="I38" s="15">
        <f t="shared" si="11"/>
        <v>7972566.6699999999</v>
      </c>
      <c r="J38" s="15">
        <f t="shared" si="11"/>
        <v>7972566.6699999999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72017040.010000005</v>
      </c>
    </row>
    <row r="39" spans="1:17" x14ac:dyDescent="0.25">
      <c r="A39" s="1" t="s">
        <v>28</v>
      </c>
      <c r="B39" s="14">
        <v>141220800</v>
      </c>
      <c r="C39" s="14">
        <v>0</v>
      </c>
      <c r="D39" s="14">
        <f t="shared" si="3"/>
        <v>141220800</v>
      </c>
      <c r="E39" s="14">
        <v>7260566.6699999999</v>
      </c>
      <c r="F39" s="14">
        <v>20072066.670000002</v>
      </c>
      <c r="G39" s="14">
        <v>7972566.6600000001</v>
      </c>
      <c r="H39" s="14">
        <v>19360066.670000002</v>
      </c>
      <c r="I39" s="14">
        <v>7972566.6699999999</v>
      </c>
      <c r="J39" s="14">
        <v>7972566.6699999999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70610400.010000005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40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D44" s="14">
        <f>SUM(B44+C44)</f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>
        <v>1700000</v>
      </c>
      <c r="D45" s="14">
        <f>SUM(B45+C45)</f>
        <v>1700000</v>
      </c>
      <c r="E45" s="14">
        <v>0</v>
      </c>
      <c r="F45" s="14">
        <v>0</v>
      </c>
      <c r="G45" s="14">
        <v>0</v>
      </c>
      <c r="H45" s="14">
        <v>1406640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1406640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95200732.959999993</v>
      </c>
      <c r="D54" s="15">
        <f>SUM(B54+C54)</f>
        <v>118336116.95999999</v>
      </c>
      <c r="E54" s="15">
        <f t="shared" ref="E54:Q54" si="16">SUM(E55:E63)</f>
        <v>0</v>
      </c>
      <c r="F54" s="15">
        <f t="shared" si="16"/>
        <v>531851.67999999993</v>
      </c>
      <c r="G54" s="15">
        <f t="shared" si="16"/>
        <v>88183.76</v>
      </c>
      <c r="H54" s="15">
        <f t="shared" si="16"/>
        <v>4492279.88</v>
      </c>
      <c r="I54" s="15">
        <f t="shared" si="16"/>
        <v>357776</v>
      </c>
      <c r="J54" s="15">
        <f t="shared" si="16"/>
        <v>2607900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8077991.3200000003</v>
      </c>
    </row>
    <row r="55" spans="1:17" x14ac:dyDescent="0.25">
      <c r="A55" s="1" t="s">
        <v>44</v>
      </c>
      <c r="B55" s="14">
        <v>1179303</v>
      </c>
      <c r="C55" s="14">
        <v>8591202.2899999991</v>
      </c>
      <c r="D55" s="14">
        <f t="shared" si="3"/>
        <v>9770505.2899999991</v>
      </c>
      <c r="E55" s="14">
        <v>0</v>
      </c>
      <c r="F55" s="14">
        <v>385708.91</v>
      </c>
      <c r="G55" s="14">
        <v>0</v>
      </c>
      <c r="H55" s="14">
        <v>1642455.82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2028164.73</v>
      </c>
    </row>
    <row r="56" spans="1:17" x14ac:dyDescent="0.25">
      <c r="A56" s="1" t="s">
        <v>45</v>
      </c>
      <c r="B56" s="14">
        <v>97000</v>
      </c>
      <c r="C56" s="14">
        <v>782297.81</v>
      </c>
      <c r="D56" s="14">
        <f t="shared" si="3"/>
        <v>879297.81</v>
      </c>
      <c r="E56" s="14">
        <v>0</v>
      </c>
      <c r="F56" s="14">
        <v>26383.49</v>
      </c>
      <c r="G56" s="14">
        <v>0</v>
      </c>
      <c r="H56" s="14">
        <v>357324.99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383708.48</v>
      </c>
    </row>
    <row r="57" spans="1:17" x14ac:dyDescent="0.25">
      <c r="A57" s="1" t="s">
        <v>46</v>
      </c>
      <c r="B57" s="14">
        <v>15131350</v>
      </c>
      <c r="C57" s="14">
        <v>5171333.49</v>
      </c>
      <c r="D57" s="14">
        <f t="shared" si="3"/>
        <v>20302683.490000002</v>
      </c>
      <c r="E57" s="14">
        <v>0</v>
      </c>
      <c r="F57" s="14">
        <v>0</v>
      </c>
      <c r="G57" s="14">
        <v>88183.76</v>
      </c>
      <c r="H57" s="14">
        <v>0</v>
      </c>
      <c r="I57" s="14">
        <v>300546</v>
      </c>
      <c r="J57" s="14">
        <v>2607900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2996629.76</v>
      </c>
    </row>
    <row r="58" spans="1:17" x14ac:dyDescent="0.25">
      <c r="A58" s="1" t="s">
        <v>47</v>
      </c>
      <c r="B58" s="14">
        <v>5500000</v>
      </c>
      <c r="C58" s="14">
        <v>18353000</v>
      </c>
      <c r="D58" s="14">
        <f t="shared" si="3"/>
        <v>23853000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>
        <v>1677379.96</v>
      </c>
      <c r="D59" s="14">
        <f t="shared" si="3"/>
        <v>2835110.96</v>
      </c>
      <c r="E59" s="14">
        <v>0</v>
      </c>
      <c r="F59" s="14">
        <v>56799.95</v>
      </c>
      <c r="G59" s="14">
        <v>0</v>
      </c>
      <c r="H59" s="14">
        <v>261563.99</v>
      </c>
      <c r="I59" s="14">
        <v>57230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375593.94</v>
      </c>
    </row>
    <row r="60" spans="1:17" x14ac:dyDescent="0.25">
      <c r="A60" s="1" t="s">
        <v>49</v>
      </c>
      <c r="B60" s="14">
        <v>0</v>
      </c>
      <c r="C60" s="14">
        <v>2373265.41</v>
      </c>
      <c r="D60" s="14">
        <f t="shared" si="3"/>
        <v>2373265.41</v>
      </c>
      <c r="E60" s="14">
        <v>0</v>
      </c>
      <c r="F60" s="14">
        <v>62959.33</v>
      </c>
      <c r="G60" s="14">
        <v>0</v>
      </c>
      <c r="H60" s="14">
        <v>28681.08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91640.41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>
        <v>5822254</v>
      </c>
      <c r="D62" s="14">
        <f t="shared" si="3"/>
        <v>5822254</v>
      </c>
      <c r="E62" s="14">
        <v>0</v>
      </c>
      <c r="F62" s="14">
        <v>0</v>
      </c>
      <c r="G62" s="14">
        <v>0</v>
      </c>
      <c r="H62" s="14">
        <v>2202254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2202254</v>
      </c>
    </row>
    <row r="63" spans="1:17" x14ac:dyDescent="0.25">
      <c r="A63" s="1" t="s">
        <v>52</v>
      </c>
      <c r="B63" s="14">
        <v>70000</v>
      </c>
      <c r="C63" s="14">
        <v>52430000</v>
      </c>
      <c r="D63" s="14">
        <f t="shared" si="3"/>
        <v>52500000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50001000</v>
      </c>
      <c r="D64" s="15">
        <f>SUM(B64+C64)</f>
        <v>50001000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>
        <v>50001000</v>
      </c>
      <c r="D65" s="14">
        <f t="shared" si="3"/>
        <v>50001000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/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223452533.38</v>
      </c>
      <c r="D85" s="17">
        <f t="shared" ref="D85" si="29">+D12+D18+D28+D38+D47+D54+D64+D69+D72+D77+D80+D83</f>
        <v>545160542.38</v>
      </c>
      <c r="E85" s="17">
        <f t="shared" ref="E85:Q85" si="30">+E12+E18+E28+E38+E47+E54+E64+E69+E72+E77+E80+E83</f>
        <v>14074175.26</v>
      </c>
      <c r="F85" s="18">
        <f t="shared" si="30"/>
        <v>32129739.740000002</v>
      </c>
      <c r="G85" s="17">
        <f t="shared" si="30"/>
        <v>21202944.850000001</v>
      </c>
      <c r="H85" s="18">
        <f t="shared" si="30"/>
        <v>37673612.610000007</v>
      </c>
      <c r="I85" s="17">
        <f t="shared" si="30"/>
        <v>18743680.119999997</v>
      </c>
      <c r="J85" s="18">
        <f>+J12+J18+J28+J38+J47+J54+J64+J69+J72+J77+J80+J83</f>
        <v>25146044.48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148970197.06</v>
      </c>
    </row>
    <row r="86" spans="1:17" x14ac:dyDescent="0.25">
      <c r="Q86">
        <v>148970197.66999999</v>
      </c>
    </row>
    <row r="87" spans="1:17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Q87" s="40">
        <f>Q86-Q85</f>
        <v>0.60999998450279236</v>
      </c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</row>
    <row r="93" spans="1:17" ht="30" x14ac:dyDescent="0.25">
      <c r="A93" s="13" t="s">
        <v>99</v>
      </c>
      <c r="B93" s="20"/>
      <c r="C93" s="20"/>
    </row>
    <row r="94" spans="1:17" x14ac:dyDescent="0.25">
      <c r="A94" s="13" t="s">
        <v>100</v>
      </c>
    </row>
    <row r="95" spans="1:17" x14ac:dyDescent="0.25">
      <c r="A95" s="13" t="s">
        <v>101</v>
      </c>
    </row>
    <row r="96" spans="1:17" x14ac:dyDescent="0.25">
      <c r="A96" s="13" t="s">
        <v>102</v>
      </c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4" t="s">
        <v>104</v>
      </c>
      <c r="L99" s="24"/>
      <c r="M99" s="24"/>
      <c r="N99" s="24"/>
      <c r="O99" s="24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5" t="s">
        <v>106</v>
      </c>
      <c r="L102" s="25"/>
      <c r="M102" s="25"/>
      <c r="N102" s="25"/>
      <c r="O102" s="25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4" t="s">
        <v>108</v>
      </c>
      <c r="L103" s="24"/>
      <c r="M103" s="24"/>
      <c r="N103" s="24"/>
      <c r="O103" s="24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 D5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2025-06-04T16:40:39Z</cp:lastPrinted>
  <dcterms:created xsi:type="dcterms:W3CDTF">2021-07-29T18:58:50Z</dcterms:created>
  <dcterms:modified xsi:type="dcterms:W3CDTF">2025-07-09T13:04:59Z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