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ARABELLY\PAGINA WEB-2025\CARPETA 2025\CARPETA EJECUCION PRESUPUESTARIA\"/>
    </mc:Choice>
  </mc:AlternateContent>
  <xr:revisionPtr revIDLastSave="0" documentId="13_ncr:1_{0664354E-BEBD-4C0A-93BB-92ADB3C401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2" l="1"/>
  <c r="M80" i="2"/>
  <c r="M77" i="2"/>
  <c r="M72" i="2"/>
  <c r="M69" i="2"/>
  <c r="M64" i="2"/>
  <c r="M54" i="2"/>
  <c r="M47" i="2"/>
  <c r="M38" i="2"/>
  <c r="M28" i="2"/>
  <c r="M18" i="2"/>
  <c r="M12" i="2"/>
  <c r="M85" i="2" s="1"/>
  <c r="N12" i="2"/>
  <c r="N18" i="2"/>
  <c r="N85" i="2" s="1"/>
  <c r="N28" i="2"/>
  <c r="N38" i="2"/>
  <c r="N47" i="2"/>
  <c r="N54" i="2"/>
  <c r="N64" i="2"/>
  <c r="N69" i="2"/>
  <c r="N72" i="2"/>
  <c r="N77" i="2"/>
  <c r="N80" i="2"/>
  <c r="N83" i="2"/>
  <c r="D44" i="2" l="1"/>
  <c r="D45" i="2"/>
  <c r="J12" i="2"/>
  <c r="D84" i="2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70" i="2"/>
  <c r="B69" i="2"/>
  <c r="B85" i="2" s="1"/>
  <c r="D68" i="2"/>
  <c r="D67" i="2"/>
  <c r="D66" i="2"/>
  <c r="D65" i="2"/>
  <c r="C64" i="2"/>
  <c r="D64" i="2" s="1"/>
  <c r="B64" i="2"/>
  <c r="D63" i="2"/>
  <c r="D62" i="2"/>
  <c r="D61" i="2"/>
  <c r="D60" i="2"/>
  <c r="D59" i="2"/>
  <c r="D58" i="2"/>
  <c r="D57" i="2"/>
  <c r="D56" i="2"/>
  <c r="D55" i="2"/>
  <c r="C54" i="2"/>
  <c r="D54" i="2" s="1"/>
  <c r="B54" i="2"/>
  <c r="D53" i="2"/>
  <c r="D52" i="2"/>
  <c r="D51" i="2"/>
  <c r="D50" i="2"/>
  <c r="D49" i="2"/>
  <c r="D48" i="2"/>
  <c r="D47" i="2" s="1"/>
  <c r="B47" i="2"/>
  <c r="D46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69" i="2" l="1"/>
  <c r="C85" i="2"/>
  <c r="D12" i="2"/>
  <c r="J28" i="2"/>
  <c r="D85" i="2" l="1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L83" i="2"/>
  <c r="K83" i="2"/>
  <c r="J83" i="2"/>
  <c r="I83" i="2"/>
  <c r="H83" i="2"/>
  <c r="G83" i="2"/>
  <c r="F83" i="2"/>
  <c r="P80" i="2"/>
  <c r="O80" i="2"/>
  <c r="L80" i="2"/>
  <c r="K80" i="2"/>
  <c r="J80" i="2"/>
  <c r="I80" i="2"/>
  <c r="H80" i="2"/>
  <c r="G80" i="2"/>
  <c r="F80" i="2"/>
  <c r="P77" i="2"/>
  <c r="O77" i="2"/>
  <c r="L77" i="2"/>
  <c r="K77" i="2"/>
  <c r="J77" i="2"/>
  <c r="I77" i="2"/>
  <c r="H77" i="2"/>
  <c r="G77" i="2"/>
  <c r="F77" i="2"/>
  <c r="P72" i="2"/>
  <c r="O72" i="2"/>
  <c r="L72" i="2"/>
  <c r="K72" i="2"/>
  <c r="J72" i="2"/>
  <c r="I72" i="2"/>
  <c r="H72" i="2"/>
  <c r="G72" i="2"/>
  <c r="F72" i="2"/>
  <c r="P69" i="2"/>
  <c r="O69" i="2"/>
  <c r="L69" i="2"/>
  <c r="K69" i="2"/>
  <c r="J69" i="2"/>
  <c r="I69" i="2"/>
  <c r="H69" i="2"/>
  <c r="G69" i="2"/>
  <c r="F69" i="2"/>
  <c r="P64" i="2"/>
  <c r="O64" i="2"/>
  <c r="L64" i="2"/>
  <c r="K64" i="2"/>
  <c r="J64" i="2"/>
  <c r="I64" i="2"/>
  <c r="H64" i="2"/>
  <c r="G64" i="2"/>
  <c r="F64" i="2"/>
  <c r="P54" i="2"/>
  <c r="O54" i="2"/>
  <c r="L54" i="2"/>
  <c r="K54" i="2"/>
  <c r="J54" i="2"/>
  <c r="I54" i="2"/>
  <c r="H54" i="2"/>
  <c r="G54" i="2"/>
  <c r="F54" i="2"/>
  <c r="O47" i="2"/>
  <c r="L47" i="2"/>
  <c r="K47" i="2"/>
  <c r="J47" i="2"/>
  <c r="I47" i="2"/>
  <c r="H47" i="2"/>
  <c r="G47" i="2"/>
  <c r="F47" i="2"/>
  <c r="P38" i="2"/>
  <c r="O38" i="2"/>
  <c r="L38" i="2"/>
  <c r="K38" i="2"/>
  <c r="J38" i="2"/>
  <c r="I38" i="2"/>
  <c r="H38" i="2"/>
  <c r="G38" i="2"/>
  <c r="F38" i="2"/>
  <c r="P28" i="2"/>
  <c r="O28" i="2"/>
  <c r="L28" i="2"/>
  <c r="I28" i="2"/>
  <c r="H28" i="2"/>
  <c r="G28" i="2"/>
  <c r="F28" i="2"/>
  <c r="P18" i="2"/>
  <c r="O18" i="2"/>
  <c r="L18" i="2"/>
  <c r="J18" i="2"/>
  <c r="I18" i="2"/>
  <c r="H18" i="2"/>
  <c r="G18" i="2"/>
  <c r="F18" i="2"/>
  <c r="Q12" i="2"/>
  <c r="O12" i="2"/>
  <c r="L12" i="2"/>
  <c r="I12" i="2"/>
  <c r="G12" i="2"/>
  <c r="F12" i="2"/>
  <c r="J85" i="2" l="1"/>
  <c r="O85" i="2"/>
  <c r="P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<sst xmlns="http://schemas.openxmlformats.org/spreadsheetml/2006/main" count="113" uniqueCount="113">
  <si>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</si>
  <si>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</si>
  <si>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</si>
  <si>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</si>
  <si>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</si>
  <si>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</si>
  <si>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</si>
  <si>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</si>
  <si>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</si>
  <si>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</si>
  <si>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</si>
  <si>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</si>
  <si>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</si>
  <si>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</si>
  <si>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</si>
  <si>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</si>
  <si>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</si>
  <si>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</si>
  <si>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</si>
  <si>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</si>
  <si>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</si>
  <si>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</si>
  <si>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</si>
  <si>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</si>
  <si>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</si>
  <si>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</si>
  <si>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</si>
  <si>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</si>
  <si>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</si>
  <si>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</si>
  <si>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</si>
  <si>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</si>
  <si>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</si>
  <si>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</si>
  <si>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</si>
  <si>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</si>
  <si>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</si>
  <si>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</si>
  <si>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</si>
  <si>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</si>
  <si>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</si>
  <si>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</si>
  <si>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</si>
  <si>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</si>
  <si>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</si>
  <si>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</si>
  <si>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</si>
  <si>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</si>
  <si>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</si>
  <si>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</si>
  <si>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</si>
  <si>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</si>
  <si>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</si>
  <si>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</si>
  <si>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</si>
  <si>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</si>
  <si>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</si>
  <si>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</si>
  <si>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</si>
  <si>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</si>
  <si>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</si>
  <si>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</si>
  <si>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</si>
  <si>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</si>
  <si>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</si>
  <si>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</si>
  <si>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</si>
  <si>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</si>
  <si>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</si>
  <si>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</si>
  <si>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</si>
  <si>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</si>
  <si>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</si>
  <si>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</si>
  <si>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</si>
  <si>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</si>
  <si>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</si>
  <si>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</si>
  <si>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</si>
  <si>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</si>
  <si>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</si>
  <si>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</si>
  <si>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</si>
  <si>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</si>
  <si>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</si>
  <si>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</si>
  <si>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</si>
  <si>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</si>
  <si>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</si>
  <si>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</si>
  <si>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</si>
  <si>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</si>
  <si>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</si>
  <si>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</si>
  <si>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</si>
  <si>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</si>
  <si>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</si>
  <si>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</si>
  <si>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</si>
  <si>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</si>
  <si>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</si>
  <si>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</si>
  <si>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</si>
  <si>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</si>
  <si>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</si>
  <si>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</si>
  <si>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</si>
  <si>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</si>
  <si>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</si>
  <si>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</si>
  <si>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Octubre--2025</t>
  </si>
  <si>
    <t>Fecha de imputación: hasta el 31 de Octubre 2025</t>
  </si>
  <si>
    <t>Fecha de registro: del 01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</si>
</sst>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0" fillId="0" borderId="0" xfId="0" applyNumberFormat="1"/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1057275</xdr:colOff>
      <xdr:row>97</xdr:row>
      <xdr:rowOff>104776</xdr:rowOff>
    </xdr:from>
    <xdr:to>
      <xdr:col>0</xdr:col>
      <xdr:colOff>1819275</xdr:colOff>
      <xdr:row>101</xdr:row>
      <xdr:rowOff>45888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83254-C43F-4CF2-B3FA-EFFA564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354676"/>
          <a:ext cx="762000" cy="74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pane xSplit="2" topLeftCell="C1" activePane="topRight" state="frozen"/>
      <selection pane="topRight" activeCell="D17" sqref="D16:D17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12124887</v>
      </c>
      <c r="D12" s="15">
        <f>SUM(B12+C12)</f>
        <v>126978167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11774002.57</v>
      </c>
      <c r="K12" s="15">
        <f>SUM(K13:K17)</f>
        <v>8405698.1899999995</v>
      </c>
      <c r="L12" s="15">
        <f t="shared" ref="L12:Q12" si="1">SUM(L13:L17)</f>
        <v>8852414.879999999</v>
      </c>
      <c r="M12" s="15">
        <f t="shared" ref="M12" si="2">SUM(M13:M17)</f>
        <v>9376115.9299999997</v>
      </c>
      <c r="N12" s="15">
        <f t="shared" si="1"/>
        <v>15974967.17</v>
      </c>
      <c r="O12" s="15">
        <f t="shared" si="1"/>
        <v>0</v>
      </c>
      <c r="P12" s="15">
        <f>SUM(P13:P17)</f>
        <v>0</v>
      </c>
      <c r="Q12" s="15">
        <f t="shared" si="1"/>
        <v>94304021.159999996</v>
      </c>
    </row>
    <row r="13" spans="1:17" x14ac:dyDescent="0.25">
      <c r="A13" s="1" t="s">
        <v>2</v>
      </c>
      <c r="B13" s="14">
        <v>86513247</v>
      </c>
      <c r="C13" s="14">
        <v>10600387</v>
      </c>
      <c r="D13" s="14">
        <f>SUM(B13+C13)</f>
        <v>97113634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6576837.2599999998</v>
      </c>
      <c r="K13" s="14">
        <v>7063837.2599999998</v>
      </c>
      <c r="L13" s="14">
        <v>7533837.2599999998</v>
      </c>
      <c r="M13" s="14">
        <v>8030016.3099999996</v>
      </c>
      <c r="N13" s="14">
        <v>7740837.2599999998</v>
      </c>
      <c r="O13" s="14">
        <v>0</v>
      </c>
      <c r="P13" s="14">
        <v>0</v>
      </c>
      <c r="Q13" s="14">
        <f t="shared" ref="Q13:Q16" si="3">SUM(E13:P13)</f>
        <v>70101263.609999999</v>
      </c>
    </row>
    <row r="14" spans="1:17" x14ac:dyDescent="0.25">
      <c r="A14" s="1" t="s">
        <v>3</v>
      </c>
      <c r="B14" s="14">
        <v>16061207</v>
      </c>
      <c r="C14" s="14">
        <v>397500</v>
      </c>
      <c r="D14" s="14">
        <f t="shared" ref="D14:D75" si="4">SUM(B14+C14)</f>
        <v>16458707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4201491.68</v>
      </c>
      <c r="K14" s="14">
        <v>272000</v>
      </c>
      <c r="L14" s="14">
        <v>177000</v>
      </c>
      <c r="M14" s="14">
        <v>177000</v>
      </c>
      <c r="N14" s="14">
        <v>7060484</v>
      </c>
      <c r="O14" s="14">
        <v>0</v>
      </c>
      <c r="P14" s="14">
        <v>0</v>
      </c>
      <c r="Q14" s="14">
        <f t="shared" si="3"/>
        <v>13809809.02</v>
      </c>
    </row>
    <row r="15" spans="1:17" x14ac:dyDescent="0.25">
      <c r="A15" s="1" t="s">
        <v>4</v>
      </c>
      <c r="B15" s="14">
        <v>0</v>
      </c>
      <c r="C15" s="14"/>
      <c r="D15" s="14">
        <f t="shared" si="4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3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4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3"/>
        <v>0</v>
      </c>
    </row>
    <row r="17" spans="1:17" x14ac:dyDescent="0.25">
      <c r="A17" s="1" t="s">
        <v>6</v>
      </c>
      <c r="B17" s="14">
        <v>12278826</v>
      </c>
      <c r="C17" s="14">
        <v>1127000</v>
      </c>
      <c r="D17" s="14">
        <f t="shared" si="4"/>
        <v>13405826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995673.63</v>
      </c>
      <c r="K17" s="14">
        <v>1069860.93</v>
      </c>
      <c r="L17" s="14">
        <v>1141577.6200000001</v>
      </c>
      <c r="M17" s="14">
        <v>1169099.6200000001</v>
      </c>
      <c r="N17" s="14">
        <v>1173645.9099999999</v>
      </c>
      <c r="O17" s="14">
        <v>0</v>
      </c>
      <c r="P17" s="14">
        <v>0</v>
      </c>
      <c r="Q17" s="14">
        <f t="shared" ref="Q17" si="5">SUM(E17:P17)</f>
        <v>10392948.529999999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56513022.119999997</v>
      </c>
      <c r="D18" s="15">
        <f>SUM(B18+C18)</f>
        <v>91805136.120000005</v>
      </c>
      <c r="E18" s="15">
        <f t="shared" ref="E18:Q18" si="6">SUM(E19:E27)</f>
        <v>208622.28999999998</v>
      </c>
      <c r="F18" s="15">
        <f t="shared" si="6"/>
        <v>1386267.8900000001</v>
      </c>
      <c r="G18" s="15">
        <f t="shared" si="6"/>
        <v>4544825.7699999996</v>
      </c>
      <c r="H18" s="15">
        <f t="shared" si="6"/>
        <v>2660863.79</v>
      </c>
      <c r="I18" s="15">
        <f t="shared" si="6"/>
        <v>2278441.38</v>
      </c>
      <c r="J18" s="15">
        <f t="shared" si="6"/>
        <v>2306261.35</v>
      </c>
      <c r="K18" s="15">
        <f t="shared" si="6"/>
        <v>2171402.0699999998</v>
      </c>
      <c r="L18" s="15">
        <f t="shared" si="6"/>
        <v>1010737.52</v>
      </c>
      <c r="M18" s="15">
        <f t="shared" ref="M18" si="7">SUM(M19:M27)</f>
        <v>3995461.76</v>
      </c>
      <c r="N18" s="15">
        <f t="shared" si="6"/>
        <v>5231874.32</v>
      </c>
      <c r="O18" s="15">
        <f t="shared" si="6"/>
        <v>0</v>
      </c>
      <c r="P18" s="15">
        <f t="shared" si="6"/>
        <v>0</v>
      </c>
      <c r="Q18" s="15">
        <f t="shared" si="6"/>
        <v>25794758.139999997</v>
      </c>
    </row>
    <row r="19" spans="1:17" x14ac:dyDescent="0.25">
      <c r="A19" s="1" t="s">
        <v>8</v>
      </c>
      <c r="B19" s="14">
        <v>3768000</v>
      </c>
      <c r="C19" s="14">
        <v>1134500</v>
      </c>
      <c r="D19" s="14">
        <f t="shared" si="4"/>
        <v>4902500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340193.04</v>
      </c>
      <c r="K19" s="14">
        <v>305724.63</v>
      </c>
      <c r="L19" s="14">
        <v>54303.63</v>
      </c>
      <c r="M19" s="14">
        <v>740159.87</v>
      </c>
      <c r="N19" s="14">
        <v>205163.26</v>
      </c>
      <c r="O19" s="14">
        <v>0</v>
      </c>
      <c r="P19" s="14">
        <v>0</v>
      </c>
      <c r="Q19" s="14">
        <f t="shared" ref="Q19:Q27" si="8">SUM(E19:P19)</f>
        <v>3471469.05</v>
      </c>
    </row>
    <row r="20" spans="1:17" x14ac:dyDescent="0.25">
      <c r="A20" s="1" t="s">
        <v>9</v>
      </c>
      <c r="B20" s="14">
        <v>2226900</v>
      </c>
      <c r="C20" s="14">
        <v>6941302.9800000004</v>
      </c>
      <c r="D20" s="14">
        <f t="shared" si="4"/>
        <v>9168202.9800000004</v>
      </c>
      <c r="E20" s="14">
        <v>0</v>
      </c>
      <c r="F20" s="14">
        <v>0</v>
      </c>
      <c r="G20" s="14"/>
      <c r="H20" s="14">
        <v>19300.400000000001</v>
      </c>
      <c r="I20" s="14">
        <v>0</v>
      </c>
      <c r="J20" s="14">
        <v>0</v>
      </c>
      <c r="K20" s="14">
        <v>0</v>
      </c>
      <c r="L20" s="14">
        <v>90900.05</v>
      </c>
      <c r="M20" s="14"/>
      <c r="N20" s="14">
        <v>120264.14</v>
      </c>
      <c r="O20" s="14">
        <v>0</v>
      </c>
      <c r="P20" s="14">
        <v>0</v>
      </c>
      <c r="Q20" s="14">
        <f t="shared" si="8"/>
        <v>230464.59000000003</v>
      </c>
    </row>
    <row r="21" spans="1:17" x14ac:dyDescent="0.25">
      <c r="A21" s="1" t="s">
        <v>10</v>
      </c>
      <c r="B21" s="14">
        <v>3645550</v>
      </c>
      <c r="C21" s="14">
        <v>1166528.8</v>
      </c>
      <c r="D21" s="14">
        <f t="shared" si="4"/>
        <v>4812078.8</v>
      </c>
      <c r="E21" s="14">
        <v>76124.259999999995</v>
      </c>
      <c r="F21" s="14">
        <v>123580.26</v>
      </c>
      <c r="G21" s="14">
        <v>1045610.79</v>
      </c>
      <c r="H21" s="14">
        <v>476807.14</v>
      </c>
      <c r="I21" s="14">
        <v>495900.32</v>
      </c>
      <c r="J21" s="14">
        <v>589675</v>
      </c>
      <c r="K21" s="14">
        <v>127350</v>
      </c>
      <c r="L21" s="14">
        <v>164532.20000000001</v>
      </c>
      <c r="M21" s="14">
        <v>323043.45</v>
      </c>
      <c r="N21" s="14">
        <v>562255.14</v>
      </c>
      <c r="O21" s="14">
        <v>0</v>
      </c>
      <c r="P21" s="14">
        <v>0</v>
      </c>
      <c r="Q21" s="14">
        <f t="shared" si="8"/>
        <v>3984878.5600000005</v>
      </c>
    </row>
    <row r="22" spans="1:17" x14ac:dyDescent="0.25">
      <c r="A22" s="1" t="s">
        <v>11</v>
      </c>
      <c r="B22" s="14">
        <v>865000</v>
      </c>
      <c r="C22" s="14">
        <v>2657702</v>
      </c>
      <c r="D22" s="14">
        <f t="shared" si="4"/>
        <v>3522702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40050</v>
      </c>
      <c r="K22" s="14">
        <v>109555.82</v>
      </c>
      <c r="L22" s="14">
        <v>29380.29</v>
      </c>
      <c r="M22" s="14">
        <v>52052.42</v>
      </c>
      <c r="N22" s="14">
        <v>122907.58</v>
      </c>
      <c r="O22" s="14">
        <v>0</v>
      </c>
      <c r="P22" s="14">
        <v>0</v>
      </c>
      <c r="Q22" s="14">
        <f t="shared" si="8"/>
        <v>1480890.82</v>
      </c>
    </row>
    <row r="23" spans="1:17" x14ac:dyDescent="0.25">
      <c r="A23" s="1" t="s">
        <v>12</v>
      </c>
      <c r="B23" s="14">
        <v>4511500</v>
      </c>
      <c r="C23" s="14">
        <v>10855782.199999999</v>
      </c>
      <c r="D23" s="14">
        <f t="shared" si="4"/>
        <v>15367282.199999999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81420</v>
      </c>
      <c r="K23" s="14">
        <v>138931.10999999999</v>
      </c>
      <c r="L23" s="14">
        <v>0</v>
      </c>
      <c r="M23" s="14">
        <v>192413.49</v>
      </c>
      <c r="N23" s="14">
        <v>1570631.71</v>
      </c>
      <c r="O23" s="14">
        <v>0</v>
      </c>
      <c r="P23" s="14">
        <v>0</v>
      </c>
      <c r="Q23" s="14">
        <f t="shared" si="8"/>
        <v>2722900.26</v>
      </c>
    </row>
    <row r="24" spans="1:17" x14ac:dyDescent="0.25">
      <c r="A24" s="1" t="s">
        <v>13</v>
      </c>
      <c r="B24" s="14">
        <v>1585000</v>
      </c>
      <c r="C24" s="14">
        <v>1658174</v>
      </c>
      <c r="D24" s="14">
        <f t="shared" si="4"/>
        <v>3243174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125805.7</v>
      </c>
      <c r="N24" s="14">
        <v>1307093.6000000001</v>
      </c>
      <c r="O24" s="14">
        <v>0</v>
      </c>
      <c r="P24" s="14">
        <v>0</v>
      </c>
      <c r="Q24" s="14">
        <f t="shared" si="8"/>
        <v>1791248.4100000001</v>
      </c>
    </row>
    <row r="25" spans="1:17" x14ac:dyDescent="0.25">
      <c r="A25" s="1" t="s">
        <v>14</v>
      </c>
      <c r="B25" s="14">
        <v>2118024</v>
      </c>
      <c r="C25" s="14">
        <v>1961338</v>
      </c>
      <c r="D25" s="14">
        <f t="shared" si="4"/>
        <v>4079362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320189.32</v>
      </c>
      <c r="K25" s="14">
        <v>268690.39</v>
      </c>
      <c r="L25" s="14">
        <v>0</v>
      </c>
      <c r="M25" s="14">
        <v>1322425.1299999999</v>
      </c>
      <c r="N25" s="14">
        <v>95015.360000000001</v>
      </c>
      <c r="O25" s="14">
        <v>0</v>
      </c>
      <c r="P25" s="14">
        <v>0</v>
      </c>
      <c r="Q25" s="14">
        <f t="shared" si="8"/>
        <v>2126202.75</v>
      </c>
    </row>
    <row r="26" spans="1:17" x14ac:dyDescent="0.25">
      <c r="A26" s="1" t="s">
        <v>15</v>
      </c>
      <c r="B26" s="25">
        <v>10385340</v>
      </c>
      <c r="C26" s="25">
        <v>23667576.539999999</v>
      </c>
      <c r="D26" s="25">
        <f t="shared" si="4"/>
        <v>34052916.539999999</v>
      </c>
      <c r="E26" s="25">
        <v>0</v>
      </c>
      <c r="F26" s="25">
        <v>288510</v>
      </c>
      <c r="G26" s="25">
        <v>2273224.7799999998</v>
      </c>
      <c r="H26" s="25">
        <v>969367.33</v>
      </c>
      <c r="I26" s="25">
        <v>348637.3</v>
      </c>
      <c r="J26" s="25">
        <v>756553.99</v>
      </c>
      <c r="K26" s="14">
        <v>803038.06</v>
      </c>
      <c r="L26" s="14">
        <v>377647.95</v>
      </c>
      <c r="M26" s="14">
        <v>843819.2</v>
      </c>
      <c r="N26" s="14">
        <v>638483.53</v>
      </c>
      <c r="O26" s="14">
        <v>0</v>
      </c>
      <c r="P26" s="14">
        <v>0</v>
      </c>
      <c r="Q26" s="14">
        <f t="shared" si="8"/>
        <v>7299282.1399999997</v>
      </c>
    </row>
    <row r="27" spans="1:17" x14ac:dyDescent="0.25">
      <c r="A27" s="1" t="s">
        <v>16</v>
      </c>
      <c r="B27" s="14">
        <v>6186800</v>
      </c>
      <c r="C27" s="14">
        <v>6470117.5999999996</v>
      </c>
      <c r="D27" s="14">
        <f t="shared" si="4"/>
        <v>12656917.6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178180</v>
      </c>
      <c r="K27" s="14">
        <v>418112.06</v>
      </c>
      <c r="L27" s="14">
        <v>293973.40000000002</v>
      </c>
      <c r="M27" s="14">
        <v>395742.5</v>
      </c>
      <c r="N27" s="14">
        <v>610060</v>
      </c>
      <c r="O27" s="14">
        <v>0</v>
      </c>
      <c r="P27" s="14">
        <v>0</v>
      </c>
      <c r="Q27" s="14">
        <f t="shared" si="8"/>
        <v>2687421.56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23107838.300000001</v>
      </c>
      <c r="D28" s="15">
        <f>SUM(B28+C28)</f>
        <v>30314269.300000001</v>
      </c>
      <c r="E28" s="15">
        <f t="shared" ref="E28:Q28" si="9">SUM(E29:E37)</f>
        <v>0</v>
      </c>
      <c r="F28" s="15">
        <f t="shared" si="9"/>
        <v>1165370.33</v>
      </c>
      <c r="G28" s="15">
        <f t="shared" si="9"/>
        <v>683174.27</v>
      </c>
      <c r="H28" s="15">
        <f t="shared" si="9"/>
        <v>989652.39</v>
      </c>
      <c r="I28" s="15">
        <f t="shared" si="9"/>
        <v>471548.00000000006</v>
      </c>
      <c r="J28" s="15">
        <f>SUM(J29:J37)</f>
        <v>485313.89</v>
      </c>
      <c r="K28" s="15">
        <f t="shared" si="9"/>
        <v>740393.22</v>
      </c>
      <c r="L28" s="15">
        <f t="shared" si="9"/>
        <v>2073796.42</v>
      </c>
      <c r="M28" s="15">
        <f>SUM(M29:M37)</f>
        <v>351807.63</v>
      </c>
      <c r="N28" s="15">
        <f t="shared" si="9"/>
        <v>1891275.3800000001</v>
      </c>
      <c r="O28" s="15">
        <f t="shared" si="9"/>
        <v>0</v>
      </c>
      <c r="P28" s="15">
        <f t="shared" si="9"/>
        <v>0</v>
      </c>
      <c r="Q28" s="15">
        <f t="shared" si="9"/>
        <v>8852331.5299999993</v>
      </c>
    </row>
    <row r="29" spans="1:17" x14ac:dyDescent="0.25">
      <c r="A29" s="1" t="s">
        <v>18</v>
      </c>
      <c r="B29" s="14">
        <v>574650</v>
      </c>
      <c r="C29" s="23">
        <v>18110</v>
      </c>
      <c r="D29" s="14">
        <f t="shared" si="4"/>
        <v>592760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14999.99</v>
      </c>
      <c r="K29" s="14">
        <v>72583.92</v>
      </c>
      <c r="L29" s="14">
        <v>32764.25</v>
      </c>
      <c r="M29" s="14">
        <v>15428</v>
      </c>
      <c r="N29" s="14">
        <v>141136.54999999999</v>
      </c>
      <c r="O29" s="14">
        <v>0</v>
      </c>
      <c r="P29" s="14">
        <v>0</v>
      </c>
      <c r="Q29" s="14">
        <f t="shared" ref="Q29:Q36" si="10">SUM(E29:P29)</f>
        <v>370772.32999999996</v>
      </c>
    </row>
    <row r="30" spans="1:17" x14ac:dyDescent="0.25">
      <c r="A30" s="1" t="s">
        <v>19</v>
      </c>
      <c r="B30" s="14">
        <v>62700</v>
      </c>
      <c r="C30" s="14">
        <v>291670.27</v>
      </c>
      <c r="D30" s="14">
        <f t="shared" si="4"/>
        <v>354370.27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1490.93</v>
      </c>
      <c r="L30" s="14">
        <v>174168</v>
      </c>
      <c r="M30" s="14">
        <v>0</v>
      </c>
      <c r="N30" s="14">
        <v>0</v>
      </c>
      <c r="O30" s="14">
        <v>0</v>
      </c>
      <c r="P30" s="14">
        <v>0</v>
      </c>
      <c r="Q30" s="14">
        <f t="shared" si="10"/>
        <v>185959.64</v>
      </c>
    </row>
    <row r="31" spans="1:17" x14ac:dyDescent="0.25">
      <c r="A31" s="1" t="s">
        <v>20</v>
      </c>
      <c r="B31" s="14">
        <v>1122660</v>
      </c>
      <c r="C31" s="14">
        <v>-332486.5</v>
      </c>
      <c r="D31" s="14">
        <f t="shared" si="4"/>
        <v>790173.5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37679.4</v>
      </c>
      <c r="K31" s="14">
        <v>2875.22</v>
      </c>
      <c r="L31" s="14">
        <v>152539.51</v>
      </c>
      <c r="M31" s="14">
        <v>0</v>
      </c>
      <c r="N31" s="14">
        <v>3372.02</v>
      </c>
      <c r="O31" s="14">
        <v>0</v>
      </c>
      <c r="P31" s="14">
        <v>0</v>
      </c>
      <c r="Q31" s="14">
        <f t="shared" si="10"/>
        <v>612416.09000000008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4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10"/>
        <v>0</v>
      </c>
    </row>
    <row r="33" spans="1:17" x14ac:dyDescent="0.25">
      <c r="A33" s="1" t="s">
        <v>22</v>
      </c>
      <c r="B33" s="14">
        <v>280000</v>
      </c>
      <c r="C33" s="14">
        <v>-40000</v>
      </c>
      <c r="D33" s="14">
        <f t="shared" si="4"/>
        <v>240000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1450.6</v>
      </c>
      <c r="J33" s="14">
        <v>36580</v>
      </c>
      <c r="K33" s="14">
        <v>4057.63</v>
      </c>
      <c r="L33" s="14">
        <v>3049.89</v>
      </c>
      <c r="M33" s="14">
        <v>0</v>
      </c>
      <c r="N33" s="14">
        <v>47407</v>
      </c>
      <c r="O33" s="14">
        <v>0</v>
      </c>
      <c r="P33" s="14">
        <v>0</v>
      </c>
      <c r="Q33" s="14">
        <f t="shared" si="10"/>
        <v>101153.78</v>
      </c>
    </row>
    <row r="34" spans="1:17" x14ac:dyDescent="0.25">
      <c r="A34" s="1" t="s">
        <v>23</v>
      </c>
      <c r="B34" s="14">
        <v>100000</v>
      </c>
      <c r="C34" s="14">
        <v>197300</v>
      </c>
      <c r="D34" s="14">
        <f t="shared" si="4"/>
        <v>297300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1992.01</v>
      </c>
      <c r="J34" s="14">
        <v>0</v>
      </c>
      <c r="K34" s="14">
        <v>8886.42</v>
      </c>
      <c r="L34" s="14">
        <v>10923.81</v>
      </c>
      <c r="M34" s="14">
        <v>0</v>
      </c>
      <c r="N34" s="14">
        <v>48854.95</v>
      </c>
      <c r="O34" s="14">
        <v>0</v>
      </c>
      <c r="P34" s="14">
        <v>0</v>
      </c>
      <c r="Q34" s="14">
        <f t="shared" si="10"/>
        <v>89911.15</v>
      </c>
    </row>
    <row r="35" spans="1:17" x14ac:dyDescent="0.25">
      <c r="A35" s="1" t="s">
        <v>24</v>
      </c>
      <c r="B35" s="14">
        <v>3704600</v>
      </c>
      <c r="C35" s="14">
        <v>3652595</v>
      </c>
      <c r="D35" s="14">
        <f t="shared" si="4"/>
        <v>7357195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317407.5</v>
      </c>
      <c r="K35" s="14">
        <v>636525</v>
      </c>
      <c r="L35" s="14">
        <v>662076.30000000005</v>
      </c>
      <c r="M35" s="14">
        <v>317407.5</v>
      </c>
      <c r="N35" s="14">
        <v>1557407.5</v>
      </c>
      <c r="O35" s="14">
        <v>0</v>
      </c>
      <c r="P35" s="14">
        <v>0</v>
      </c>
      <c r="Q35" s="14">
        <f t="shared" si="10"/>
        <v>5811391.7999999998</v>
      </c>
    </row>
    <row r="36" spans="1:17" x14ac:dyDescent="0.25">
      <c r="A36" s="1" t="s">
        <v>25</v>
      </c>
      <c r="B36" s="14">
        <v>0</v>
      </c>
      <c r="C36" s="14"/>
      <c r="D36" s="14">
        <f t="shared" si="4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10"/>
        <v>0</v>
      </c>
    </row>
    <row r="37" spans="1:17" x14ac:dyDescent="0.25">
      <c r="A37" s="1" t="s">
        <v>26</v>
      </c>
      <c r="B37" s="14">
        <v>1311830</v>
      </c>
      <c r="C37" s="14">
        <v>19320640.530000001</v>
      </c>
      <c r="D37" s="14">
        <f t="shared" si="4"/>
        <v>20632470.530000001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78647</v>
      </c>
      <c r="K37" s="14">
        <v>13974.1</v>
      </c>
      <c r="L37" s="14">
        <v>1038274.66</v>
      </c>
      <c r="M37" s="14">
        <v>18972.13</v>
      </c>
      <c r="N37" s="14">
        <v>93097.36</v>
      </c>
      <c r="O37" s="14">
        <v>0</v>
      </c>
      <c r="P37" s="14">
        <v>0</v>
      </c>
      <c r="Q37" s="14">
        <f t="shared" ref="Q37" si="11">SUM(E37:P37)</f>
        <v>1680726.74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2">SUM(E39:E46)</f>
        <v>7260566.6699999999</v>
      </c>
      <c r="F38" s="15">
        <f t="shared" ref="F38:Q38" si="13">SUM(F39:F46)</f>
        <v>20072066.670000002</v>
      </c>
      <c r="G38" s="15">
        <f t="shared" si="13"/>
        <v>7972566.6600000001</v>
      </c>
      <c r="H38" s="15">
        <f t="shared" si="13"/>
        <v>20766706.670000002</v>
      </c>
      <c r="I38" s="15">
        <f t="shared" si="13"/>
        <v>7972566.6699999999</v>
      </c>
      <c r="J38" s="15">
        <f t="shared" si="13"/>
        <v>7972566.6699999999</v>
      </c>
      <c r="K38" s="15">
        <f t="shared" si="13"/>
        <v>19360066.670000002</v>
      </c>
      <c r="L38" s="15">
        <f t="shared" si="13"/>
        <v>7972566.6699999999</v>
      </c>
      <c r="M38" s="15">
        <f t="shared" ref="M38" si="14">SUM(M39:M46)</f>
        <v>7972566.6600000001</v>
      </c>
      <c r="N38" s="15">
        <f t="shared" si="13"/>
        <v>19360066.670000002</v>
      </c>
      <c r="O38" s="15">
        <f t="shared" si="13"/>
        <v>0</v>
      </c>
      <c r="P38" s="15">
        <f t="shared" si="13"/>
        <v>0</v>
      </c>
      <c r="Q38" s="15">
        <f t="shared" si="13"/>
        <v>126682306.68000001</v>
      </c>
    </row>
    <row r="39" spans="1:17" x14ac:dyDescent="0.25">
      <c r="A39" s="1" t="s">
        <v>28</v>
      </c>
      <c r="B39" s="14">
        <v>141220800</v>
      </c>
      <c r="C39" s="14"/>
      <c r="D39" s="14">
        <f t="shared" si="4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7972566.6699999999</v>
      </c>
      <c r="K39" s="14">
        <v>19360066.670000002</v>
      </c>
      <c r="L39" s="14">
        <v>7972566.6699999999</v>
      </c>
      <c r="M39" s="14">
        <v>7972566.6600000001</v>
      </c>
      <c r="N39" s="14">
        <v>19360066.670000002</v>
      </c>
      <c r="O39" s="14">
        <v>0</v>
      </c>
      <c r="P39" s="14">
        <v>0</v>
      </c>
      <c r="Q39" s="14">
        <f t="shared" ref="Q39" si="15">SUM(E39:P39)</f>
        <v>125275666.68000001</v>
      </c>
    </row>
    <row r="40" spans="1:17" x14ac:dyDescent="0.25">
      <c r="A40" s="1" t="s">
        <v>29</v>
      </c>
      <c r="B40" s="14">
        <v>0</v>
      </c>
      <c r="C40" s="14"/>
      <c r="D40" s="14">
        <f t="shared" si="4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6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4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6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4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6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4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6"/>
        <v>0</v>
      </c>
    </row>
    <row r="44" spans="1:17" x14ac:dyDescent="0.25">
      <c r="A44" s="1" t="s">
        <v>33</v>
      </c>
      <c r="B44" s="14">
        <v>0</v>
      </c>
      <c r="D44" s="14">
        <f>SUM(B44+C44)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6"/>
        <v>0</v>
      </c>
    </row>
    <row r="45" spans="1:17" x14ac:dyDescent="0.25">
      <c r="A45" s="1" t="s">
        <v>34</v>
      </c>
      <c r="B45" s="14">
        <v>0</v>
      </c>
      <c r="C45" s="14">
        <v>1700000</v>
      </c>
      <c r="D45" s="14">
        <f>SUM(B45+C45)</f>
        <v>1700000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6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4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6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7">SUM(E48:E53)</f>
        <v>0</v>
      </c>
      <c r="F47" s="15">
        <f t="shared" si="17"/>
        <v>0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0</v>
      </c>
      <c r="L47" s="15">
        <f t="shared" si="17"/>
        <v>0</v>
      </c>
      <c r="M47" s="15">
        <f t="shared" ref="M47" si="18">SUM(M48:M53)</f>
        <v>0</v>
      </c>
      <c r="N47" s="15">
        <f t="shared" si="17"/>
        <v>0</v>
      </c>
      <c r="O47" s="15">
        <f t="shared" si="17"/>
        <v>0</v>
      </c>
      <c r="P47" s="15">
        <f t="shared" si="17"/>
        <v>0</v>
      </c>
      <c r="Q47" s="15">
        <f t="shared" si="17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4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9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4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9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4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9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4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9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4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9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4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9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97180658.680000007</v>
      </c>
      <c r="D54" s="15">
        <f>SUM(B54+C54)</f>
        <v>120316042.68000001</v>
      </c>
      <c r="E54" s="15">
        <f t="shared" ref="E54:Q54" si="20">SUM(E55:E63)</f>
        <v>0</v>
      </c>
      <c r="F54" s="15">
        <f t="shared" si="20"/>
        <v>531851.67999999993</v>
      </c>
      <c r="G54" s="15">
        <f t="shared" si="20"/>
        <v>88183.76</v>
      </c>
      <c r="H54" s="15">
        <f t="shared" si="20"/>
        <v>4492279.88</v>
      </c>
      <c r="I54" s="15">
        <f t="shared" si="20"/>
        <v>357776</v>
      </c>
      <c r="J54" s="15">
        <f t="shared" si="20"/>
        <v>2607900</v>
      </c>
      <c r="K54" s="15">
        <f t="shared" si="20"/>
        <v>36609.5</v>
      </c>
      <c r="L54" s="15">
        <f t="shared" si="20"/>
        <v>1912896.81</v>
      </c>
      <c r="M54" s="15">
        <f t="shared" ref="M54" si="21">SUM(M55:M63)</f>
        <v>13489921.34</v>
      </c>
      <c r="N54" s="15">
        <f t="shared" si="20"/>
        <v>3329594</v>
      </c>
      <c r="O54" s="15">
        <f t="shared" si="20"/>
        <v>0</v>
      </c>
      <c r="P54" s="15">
        <f t="shared" si="20"/>
        <v>0</v>
      </c>
      <c r="Q54" s="15">
        <f t="shared" si="20"/>
        <v>26847012.970000003</v>
      </c>
    </row>
    <row r="55" spans="1:17" x14ac:dyDescent="0.25">
      <c r="A55" s="1" t="s">
        <v>44</v>
      </c>
      <c r="B55" s="14">
        <v>1179303</v>
      </c>
      <c r="C55" s="14">
        <v>10301182.01</v>
      </c>
      <c r="D55" s="14">
        <f t="shared" si="4"/>
        <v>11480485.01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448896.79</v>
      </c>
      <c r="M55" s="14">
        <v>400207.14</v>
      </c>
      <c r="N55" s="14">
        <v>0</v>
      </c>
      <c r="O55" s="14">
        <v>0</v>
      </c>
      <c r="P55" s="14">
        <v>0</v>
      </c>
      <c r="Q55" s="14">
        <f t="shared" ref="Q55:Q62" si="22">SUM(E55:P55)</f>
        <v>2877268.66</v>
      </c>
    </row>
    <row r="56" spans="1:17" x14ac:dyDescent="0.25">
      <c r="A56" s="1" t="s">
        <v>45</v>
      </c>
      <c r="B56" s="14">
        <v>97000</v>
      </c>
      <c r="C56" s="14">
        <v>782297.81</v>
      </c>
      <c r="D56" s="14">
        <f t="shared" si="4"/>
        <v>879297.81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22"/>
        <v>383708.48</v>
      </c>
    </row>
    <row r="57" spans="1:17" x14ac:dyDescent="0.25">
      <c r="A57" s="1" t="s">
        <v>46</v>
      </c>
      <c r="B57" s="14">
        <v>15131350</v>
      </c>
      <c r="C57" s="14">
        <v>6278233.4900000002</v>
      </c>
      <c r="D57" s="14">
        <f t="shared" si="4"/>
        <v>21409583.490000002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2607900</v>
      </c>
      <c r="K57" s="14">
        <v>36609.5</v>
      </c>
      <c r="L57" s="14">
        <v>0</v>
      </c>
      <c r="M57" s="14">
        <v>0</v>
      </c>
      <c r="N57" s="14">
        <v>526280</v>
      </c>
      <c r="O57" s="14">
        <v>0</v>
      </c>
      <c r="P57" s="14">
        <v>0</v>
      </c>
      <c r="Q57" s="14">
        <f t="shared" si="22"/>
        <v>3559519.26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4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13031894.199999999</v>
      </c>
      <c r="N58" s="14">
        <v>2483314</v>
      </c>
      <c r="O58" s="14">
        <v>0</v>
      </c>
      <c r="P58" s="14">
        <v>0</v>
      </c>
      <c r="Q58" s="14">
        <f t="shared" si="22"/>
        <v>15515208.199999999</v>
      </c>
    </row>
    <row r="59" spans="1:17" x14ac:dyDescent="0.25">
      <c r="A59" s="1" t="s">
        <v>48</v>
      </c>
      <c r="B59" s="14">
        <v>1157731</v>
      </c>
      <c r="C59" s="14">
        <v>1881879.96</v>
      </c>
      <c r="D59" s="14">
        <f t="shared" si="4"/>
        <v>3039610.96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1464000.02</v>
      </c>
      <c r="M59" s="14">
        <v>0</v>
      </c>
      <c r="N59" s="14">
        <v>0</v>
      </c>
      <c r="O59" s="14">
        <v>0</v>
      </c>
      <c r="P59" s="14">
        <v>0</v>
      </c>
      <c r="Q59" s="14">
        <f t="shared" si="22"/>
        <v>1839593.96</v>
      </c>
    </row>
    <row r="60" spans="1:17" x14ac:dyDescent="0.25">
      <c r="A60" s="1" t="s">
        <v>49</v>
      </c>
      <c r="B60" s="14">
        <v>0</v>
      </c>
      <c r="C60" s="14">
        <v>1331811.4099999999</v>
      </c>
      <c r="D60" s="14">
        <f t="shared" si="4"/>
        <v>1331811.4099999999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57820</v>
      </c>
      <c r="N60" s="14">
        <v>0</v>
      </c>
      <c r="O60" s="14">
        <v>0</v>
      </c>
      <c r="P60" s="14">
        <v>0</v>
      </c>
      <c r="Q60" s="14">
        <f t="shared" si="22"/>
        <v>149460.41</v>
      </c>
    </row>
    <row r="61" spans="1:17" x14ac:dyDescent="0.25">
      <c r="A61" s="1" t="s">
        <v>50</v>
      </c>
      <c r="B61" s="14">
        <v>0</v>
      </c>
      <c r="C61" s="14"/>
      <c r="D61" s="14">
        <f t="shared" si="4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22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4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320000</v>
      </c>
      <c r="O62" s="14">
        <v>0</v>
      </c>
      <c r="P62" s="14">
        <v>0</v>
      </c>
      <c r="Q62" s="14">
        <f t="shared" si="22"/>
        <v>2522254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4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23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44951014.280000001</v>
      </c>
      <c r="D64" s="15">
        <f>SUM(B64+C64)</f>
        <v>44951014.280000001</v>
      </c>
      <c r="E64" s="15">
        <f t="shared" ref="E64:Q64" si="24">SUM(E65:E68)</f>
        <v>0</v>
      </c>
      <c r="F64" s="15">
        <f t="shared" si="24"/>
        <v>0</v>
      </c>
      <c r="G64" s="15">
        <f t="shared" si="24"/>
        <v>0</v>
      </c>
      <c r="H64" s="15">
        <f t="shared" si="24"/>
        <v>0</v>
      </c>
      <c r="I64" s="15">
        <f t="shared" si="24"/>
        <v>0</v>
      </c>
      <c r="J64" s="15">
        <f t="shared" si="24"/>
        <v>0</v>
      </c>
      <c r="K64" s="15">
        <f t="shared" si="24"/>
        <v>0</v>
      </c>
      <c r="L64" s="15">
        <f t="shared" si="24"/>
        <v>0</v>
      </c>
      <c r="M64" s="15">
        <f t="shared" ref="M64" si="25">SUM(M65:M68)</f>
        <v>0</v>
      </c>
      <c r="N64" s="15">
        <f t="shared" si="24"/>
        <v>0</v>
      </c>
      <c r="O64" s="15">
        <f t="shared" si="24"/>
        <v>0</v>
      </c>
      <c r="P64" s="15">
        <f t="shared" si="24"/>
        <v>0</v>
      </c>
      <c r="Q64" s="15">
        <f t="shared" si="24"/>
        <v>0</v>
      </c>
    </row>
    <row r="65" spans="1:17" x14ac:dyDescent="0.25">
      <c r="A65" s="1" t="s">
        <v>54</v>
      </c>
      <c r="B65" s="14">
        <v>0</v>
      </c>
      <c r="C65" s="14">
        <v>44951014.280000001</v>
      </c>
      <c r="D65" s="14">
        <f t="shared" si="4"/>
        <v>44951014.280000001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4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4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4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6">SUM(E70:E71)</f>
        <v>0</v>
      </c>
      <c r="F69" s="15">
        <f t="shared" si="26"/>
        <v>0</v>
      </c>
      <c r="G69" s="15">
        <f t="shared" si="26"/>
        <v>0</v>
      </c>
      <c r="H69" s="15">
        <f t="shared" si="26"/>
        <v>0</v>
      </c>
      <c r="I69" s="15">
        <f t="shared" si="26"/>
        <v>0</v>
      </c>
      <c r="J69" s="15">
        <f t="shared" si="26"/>
        <v>0</v>
      </c>
      <c r="K69" s="15">
        <f t="shared" si="26"/>
        <v>0</v>
      </c>
      <c r="L69" s="15">
        <f t="shared" si="26"/>
        <v>0</v>
      </c>
      <c r="M69" s="15">
        <f t="shared" ref="M69" si="27">SUM(M70:M71)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4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4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8">SUM(E73:E75)</f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" si="29">SUM(M73:M75)</f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4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4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4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30">SUM(E78:E79)</f>
        <v>0</v>
      </c>
      <c r="F77" s="15">
        <f t="shared" si="30"/>
        <v>0</v>
      </c>
      <c r="G77" s="15">
        <f t="shared" si="30"/>
        <v>0</v>
      </c>
      <c r="H77" s="15">
        <f t="shared" si="30"/>
        <v>0</v>
      </c>
      <c r="I77" s="15">
        <f t="shared" si="30"/>
        <v>0</v>
      </c>
      <c r="J77" s="15">
        <f t="shared" si="30"/>
        <v>0</v>
      </c>
      <c r="K77" s="15">
        <f t="shared" si="30"/>
        <v>0</v>
      </c>
      <c r="L77" s="15">
        <f t="shared" si="30"/>
        <v>0</v>
      </c>
      <c r="M77" s="15">
        <f t="shared" ref="M77" si="31">SUM(M78:M79)</f>
        <v>0</v>
      </c>
      <c r="N77" s="15">
        <f t="shared" si="30"/>
        <v>0</v>
      </c>
      <c r="O77" s="15">
        <f t="shared" si="30"/>
        <v>0</v>
      </c>
      <c r="P77" s="15">
        <f t="shared" si="30"/>
        <v>0</v>
      </c>
      <c r="Q77" s="15">
        <f t="shared" si="30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32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32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33">SUM(E81:E82)</f>
        <v>0</v>
      </c>
      <c r="F80" s="15">
        <f t="shared" si="33"/>
        <v>0</v>
      </c>
      <c r="G80" s="15">
        <f t="shared" si="33"/>
        <v>0</v>
      </c>
      <c r="H80" s="15">
        <f t="shared" si="33"/>
        <v>0</v>
      </c>
      <c r="I80" s="15">
        <f t="shared" si="33"/>
        <v>0</v>
      </c>
      <c r="J80" s="15">
        <f t="shared" si="33"/>
        <v>0</v>
      </c>
      <c r="K80" s="15">
        <f t="shared" si="33"/>
        <v>0</v>
      </c>
      <c r="L80" s="15">
        <f t="shared" si="33"/>
        <v>0</v>
      </c>
      <c r="M80" s="15">
        <f t="shared" ref="M80" si="34">SUM(M81:M82)</f>
        <v>0</v>
      </c>
      <c r="N80" s="15">
        <f t="shared" si="33"/>
        <v>0</v>
      </c>
      <c r="O80" s="15">
        <f t="shared" si="33"/>
        <v>0</v>
      </c>
      <c r="P80" s="15">
        <f t="shared" si="33"/>
        <v>0</v>
      </c>
      <c r="Q80" s="15">
        <f t="shared" si="33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3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3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36">SUM(E84)</f>
        <v>0</v>
      </c>
      <c r="F83" s="15">
        <f t="shared" si="36"/>
        <v>0</v>
      </c>
      <c r="G83" s="15">
        <f t="shared" si="36"/>
        <v>0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0</v>
      </c>
      <c r="L83" s="15">
        <f t="shared" ref="L83:M83" si="37">SUM(L84)</f>
        <v>0</v>
      </c>
      <c r="M83" s="15">
        <f t="shared" si="37"/>
        <v>0</v>
      </c>
      <c r="N83" s="15">
        <f t="shared" si="36"/>
        <v>0</v>
      </c>
      <c r="O83" s="15">
        <f t="shared" si="36"/>
        <v>0</v>
      </c>
      <c r="P83" s="15">
        <f t="shared" si="3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3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235577420.38000003</v>
      </c>
      <c r="D85" s="17">
        <f t="shared" ref="D85" si="39">+D12+D18+D28+D38+D47+D54+D64+D69+D72+D77+D80+D83</f>
        <v>557285429.38</v>
      </c>
      <c r="E85" s="17">
        <f t="shared" ref="E85:Q85" si="40">+E12+E18+E28+E38+E47+E54+E64+E69+E72+E77+E80+E83</f>
        <v>14074175.26</v>
      </c>
      <c r="F85" s="18">
        <f t="shared" si="40"/>
        <v>32129739.740000002</v>
      </c>
      <c r="G85" s="17">
        <f t="shared" si="40"/>
        <v>21202944.850000001</v>
      </c>
      <c r="H85" s="18">
        <f t="shared" si="40"/>
        <v>37673612.610000007</v>
      </c>
      <c r="I85" s="17">
        <f t="shared" si="40"/>
        <v>18743680.729999997</v>
      </c>
      <c r="J85" s="18">
        <f>+J12+J18+J28+J38+J47+J54+J64+J69+J72+J77+J80+J83</f>
        <v>25146044.48</v>
      </c>
      <c r="K85" s="17">
        <f t="shared" si="40"/>
        <v>30714169.650000002</v>
      </c>
      <c r="L85" s="18">
        <f t="shared" si="40"/>
        <v>21822412.299999997</v>
      </c>
      <c r="M85" s="17">
        <f t="shared" si="40"/>
        <v>35185873.32</v>
      </c>
      <c r="N85" s="18">
        <f t="shared" si="40"/>
        <v>45787777.540000007</v>
      </c>
      <c r="O85" s="17">
        <f t="shared" si="40"/>
        <v>0</v>
      </c>
      <c r="P85" s="18">
        <f t="shared" si="40"/>
        <v>0</v>
      </c>
      <c r="Q85" s="17">
        <f t="shared" si="40"/>
        <v>282480430.48000002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4"/>
    </row>
    <row r="88" spans="1:17" x14ac:dyDescent="0.25">
      <c r="A88" s="8" t="s">
        <v>112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111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Q18:Q19 Q63 Q65:Q75 Q78:Q84 Q47:Q53 Q28:Q36 Q38 Q40:Q46" formulaRange="1"/>
    <ignoredError sqref="Q54 Q64 D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MARGARITA VILLAR SANCHEZ</cp:lastModifiedBy>
  <cp:lastPrinted>2025-09-03T11:23:14Z</cp:lastPrinted>
  <dcterms:created xsi:type="dcterms:W3CDTF">2021-07-29T18:58:50Z</dcterms:created>
  <dcterms:modified xsi:type="dcterms:W3CDTF">2025-11-06T19:04:44Z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